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140" tabRatio="859"/>
  </bookViews>
  <sheets>
    <sheet name="附件4" sheetId="51"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_FilterDatabase" localSheetId="0" hidden="1">附件4!$A:$E</definedName>
    <definedName name="_xlnm.Print_Titles" localSheetId="0">附件4!$1:$3</definedName>
  </definedNames>
  <calcPr calcId="144525"/>
</workbook>
</file>

<file path=xl/sharedStrings.xml><?xml version="1.0" encoding="utf-8"?>
<sst xmlns="http://schemas.openxmlformats.org/spreadsheetml/2006/main" count="1795" uniqueCount="471">
  <si>
    <t>附件4</t>
  </si>
  <si>
    <t>引江济淮工程（安徽段）2022年度监理合同履约考核汇总得分统计表</t>
  </si>
  <si>
    <t>序号</t>
  </si>
  <si>
    <t>合同名称</t>
  </si>
  <si>
    <t>合同单位</t>
  </si>
  <si>
    <t>考核得分（满分105分）</t>
  </si>
  <si>
    <t>备注</t>
  </si>
  <si>
    <t>肥西派河口水运工程建设监理（Y004巢湖湖区航道、J001-3派河口船闸及蜀山船闸闸下锚）</t>
  </si>
  <si>
    <t>天津天科工程管理有限公司</t>
  </si>
  <si>
    <t>J005-1标工程建设监理（水利部分）</t>
  </si>
  <si>
    <t>安徽省水利水电工程建设监理中心（联合体牵头人，已更名为安徽省禹顺水利工程管理有限公司）</t>
  </si>
  <si>
    <t>J006-5公路桥梁（清溪西路桥）监理标</t>
  </si>
  <si>
    <t>福建省交通建设工程监理咨询有限公司</t>
  </si>
  <si>
    <t>J010-3、J012-3标工程建设监理</t>
  </si>
  <si>
    <t>安徽省高等级公路工程监理有限公司</t>
  </si>
  <si>
    <t>H001标工程建设监理</t>
  </si>
  <si>
    <t>上海宏波工程咨询管理有限公司</t>
  </si>
  <si>
    <t>J002市政桥梁（青龙桥、玉兰大道桥、金寨南路桥）工程建设监理</t>
  </si>
  <si>
    <t>武汉桥梁建筑工程监理有限公司</t>
  </si>
  <si>
    <t>J006-4市政桥梁（兴业大道桥、中肯路桥、望江西路桥）监理</t>
  </si>
  <si>
    <t>上海同济市政公路工程咨询有限公司</t>
  </si>
  <si>
    <t>J011、J012标水运工程建设监理</t>
  </si>
  <si>
    <t>安徽省中兴工程监理有限公司</t>
  </si>
  <si>
    <t>J008标工程建设监理</t>
  </si>
  <si>
    <t>安徽省江河水利水电监理咨询有限公司（联合体牵头人）</t>
  </si>
  <si>
    <t>C007庐江船闸、Y001白山船闸水运工程建设监理</t>
  </si>
  <si>
    <t>江苏科兴项目管理有限公司</t>
  </si>
  <si>
    <t>J007标工程建设监理（水利部分）</t>
  </si>
  <si>
    <t>河南明珠工程管理有限公司（联合体牵头人）</t>
  </si>
  <si>
    <t>C004标工程建设监理</t>
  </si>
  <si>
    <t>武汉桥梁建筑工程监理有限公司（联合体成员）</t>
  </si>
  <si>
    <t>东淝河一线船闸改造工程监理标</t>
  </si>
  <si>
    <t>C001枞阳小港航道、C002菜子湖湖区疏浚监理</t>
  </si>
  <si>
    <t>广州南华工程管理有限公司</t>
  </si>
  <si>
    <t>菜巢分水岭以北庐江境水利工程建设监理</t>
  </si>
  <si>
    <t>黄河工程咨询监理有限责任公司</t>
  </si>
  <si>
    <t>武汉长科工程建设监理有限责任公司（联合体牵头人）</t>
  </si>
  <si>
    <t>C003标工程建设监理（水利部分）</t>
  </si>
  <si>
    <t>上海宏波工程咨询管理有限公司（评价联合体牵头人）</t>
  </si>
  <si>
    <t>J005-2.J006-1标工程建设监理</t>
  </si>
  <si>
    <t>安徽省水利水电工程建设监理中心（已更名为安徽省禹顺水利工程管理有限公司）</t>
  </si>
  <si>
    <t>J010-1、J010-2标工程建设监理</t>
  </si>
  <si>
    <t>广东顺水工程建设监理有限公司</t>
  </si>
  <si>
    <t>派河口泵站枢纽、枞阳引江枢纽及桐城孔城段泵站供电线路工程监理（安庆建管处部分）</t>
  </si>
  <si>
    <t>安徽新能电力工程监理咨询有限公司</t>
  </si>
  <si>
    <t>J002-1标工程建设监理</t>
  </si>
  <si>
    <t>湖南水利水电工程监理承包总公司（已更名为湖南水利水电工程监理有限公司）</t>
  </si>
  <si>
    <t>Y002、Y003标工程建设监理</t>
  </si>
  <si>
    <t>中水淮河安徽恒信工程咨询有限公司</t>
  </si>
  <si>
    <t>J009公路桥梁工程建设监理</t>
  </si>
  <si>
    <t>安徽省公路工程建设监理有限责任公司</t>
  </si>
  <si>
    <t>X002-1兆河船闸水运工程建设监理</t>
  </si>
  <si>
    <t>J002-2标工程建设监理</t>
  </si>
  <si>
    <t>水利部丹江口水利枢纽管理局建设监理中心（已更名为汉江润北工程咨询（湖北）有限公司）</t>
  </si>
  <si>
    <t>临淮岗鱼道工程总承包监理</t>
  </si>
  <si>
    <t>截污导流水质保护东淝河-瓦埠湖沿线截导污工程总承包监理标</t>
  </si>
  <si>
    <t>J005-1标工程建设监理（水运部分）</t>
  </si>
  <si>
    <t>江苏华宁工程咨询有限公司(联合体成员）</t>
  </si>
  <si>
    <t>J001标工程建设监理</t>
  </si>
  <si>
    <t>蜀山复线船闸工程建设监理标</t>
  </si>
  <si>
    <t>J011水利工程建设监理</t>
  </si>
  <si>
    <t>中水淮河规划设计研究有限公司</t>
  </si>
  <si>
    <t>H004.H005标工程建设监理（亳州供水、阜阳供水、西淝河上段龙德～省界河段工程）</t>
  </si>
  <si>
    <t>安徽省大禹水利工程科技有限公司</t>
  </si>
  <si>
    <t>蜀山泵站枢纽、庐江建管处管辖内及杭埠河倒虹吸供电线路工程监理项目</t>
  </si>
  <si>
    <t>中咨工程管理咨询有限公司</t>
  </si>
  <si>
    <t>C006水利工程标工程建设监理</t>
  </si>
  <si>
    <t>总承包监理（截污导流水质保护黄陂湖节制闸工程）</t>
  </si>
  <si>
    <t>J009水利工程标工程建设监理</t>
  </si>
  <si>
    <t>凤凰颈引江枢纽工程监理标</t>
  </si>
  <si>
    <t>山东龙信达咨询监理有限公司</t>
  </si>
  <si>
    <t>C001标工程建设监理（公路水运部分）</t>
  </si>
  <si>
    <t>安徽省中兴工程监理有限公司（联合体成员）</t>
  </si>
  <si>
    <t>C001标工程建设监理（水利部分）</t>
  </si>
  <si>
    <t>安徽省大禹水利工程科技有限公司（联合体牵头人）</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</si>
  <si>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</si>
  <si>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</si>
  <si>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</si>
  <si>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</si>
  <si>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</si>
  <si>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</si>
  <si>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</si>
  <si>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</si>
  <si>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</si>
  <si>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</si>
  <si>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</si>
  <si>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</si>
  <si>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</si>
  <si>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</si>
  <si>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</si>
  <si>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</si>
  <si>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</si>
  <si>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</si>
  <si>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</si>
  <si>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</si>
  <si>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</si>
  <si>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</si>
  <si>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</si>
  <si>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</si>
  <si>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</si>
  <si>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</si>
  <si>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</si>
  <si>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</si>
  <si>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</si>
  <si>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</si>
  <si>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</si>
  <si>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</si>
  <si>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</si>
  <si>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</si>
  <si>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中国水利水电第七工程局有限公司</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</si>
  <si>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</si>
  <si>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</si>
  <si>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</si>
  <si>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</si>
  <si>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</si>
  <si>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</si>
  <si>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</si>
  <si>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</si>
  <si>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</si>
  <si>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</si>
  <si>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</si>
  <si>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</si>
  <si>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</si>
  <si>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</si>
  <si>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</si>
  <si>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</si>
  <si>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</si>
  <si>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中铁十局集团有限公司</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</si>
  <si>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</si>
  <si>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</si>
  <si>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</si>
  <si>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</si>
  <si>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中铁二十局集团有限公司</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</si>
  <si>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</si>
  <si>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</si>
  <si>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</si>
  <si>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</si>
  <si>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</si>
  <si>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中国水利水电第十二工程局有限公司</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</si>
  <si>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</si>
  <si>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</si>
  <si>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</si>
  <si>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</si>
  <si>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中国葛洲坝集团第一工程有限公司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</si>
  <si>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</si>
  <si>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</si>
  <si>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</si>
  <si>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</si>
  <si>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</si>
  <si>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安徽水利开发股份有限公司</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</si>
  <si>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</si>
  <si>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</si>
  <si>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</si>
  <si>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</si>
  <si>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安徽水安建设集团股份有限公司</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</si>
  <si>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</si>
  <si>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</si>
  <si>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</si>
  <si>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</si>
  <si>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中国水电建设集团十五工程局有限公司</t>
  </si>
  <si>
    <t>YJJH-JHGT-GC-20181116119</t>
  </si>
  <si>
    <t>施工J002-2标（江淮沟通段）</t>
  </si>
  <si>
    <t>中国葛洲坝集团股份有限公司</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</si>
  <si>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</si>
  <si>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</si>
  <si>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</si>
  <si>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</si>
  <si>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</si>
  <si>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</si>
  <si>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</si>
  <si>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</si>
  <si>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</si>
  <si>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</si>
  <si>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</si>
  <si>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</si>
  <si>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</si>
  <si>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中国电建市政建设集团有限公司</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</si>
  <si>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</si>
  <si>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</si>
  <si>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</si>
  <si>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中铁五局集团有限公司</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</si>
  <si>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</si>
  <si>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</si>
  <si>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</si>
  <si>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浙江省围海建设集团股份有限公司</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</si>
  <si>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</si>
  <si>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</si>
  <si>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</si>
  <si>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</si>
  <si>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</si>
  <si>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</si>
  <si>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中国铁建大桥工程局集团有限公司</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</si>
  <si>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</si>
  <si>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</si>
  <si>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</si>
  <si>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</si>
  <si>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中国水利水电第十工程局有限公司</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</si>
  <si>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</si>
  <si>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</si>
  <si>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</si>
  <si>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中国水利水电第四工程局有限公司</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</si>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</sst>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 numFmtId="177" formatCode="0.00_ "/>
  </numFmts>
  <fonts count="45">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name val="宋体"/>
      <charset val="134"/>
    </font>
    <font>
      <sz val="14"/>
      <name val="方正小标宋简体"/>
      <charset val="134"/>
    </font>
    <font>
      <sz val="14"/>
      <color rgb="FFFF0000"/>
      <name val="方正小标宋简体"/>
      <charset val="134"/>
    </font>
    <font>
      <sz val="9"/>
      <name val="宋体"/>
      <charset val="134"/>
      <scheme val="minor"/>
    </font>
    <font>
      <b/>
      <sz val="13"/>
      <color theme="3"/>
      <name val="宋体"/>
      <charset val="134"/>
      <scheme val="minor"/>
    </font>
    <font>
      <sz val="11"/>
      <color indexed="8"/>
      <name val="宋体"/>
      <charset val="134"/>
      <scheme val="minor"/>
    </font>
    <font>
      <b/>
      <sz val="11"/>
      <color rgb="FF3F3F3F"/>
      <name val="宋体"/>
      <charset val="134"/>
      <scheme val="minor"/>
    </font>
    <font>
      <b/>
      <sz val="15"/>
      <color theme="3"/>
      <name val="宋体"/>
      <charset val="134"/>
      <scheme val="minor"/>
    </font>
    <font>
      <b/>
      <sz val="11"/>
      <color theme="3"/>
      <name val="宋体"/>
      <charset val="134"/>
      <scheme val="minor"/>
    </font>
    <font>
      <b/>
      <sz val="11"/>
      <color rgb="FFFFFFFF"/>
      <name val="宋体"/>
      <charset val="134"/>
      <scheme val="minor"/>
    </font>
    <font>
      <sz val="11"/>
      <color rgb="FF3F3F76"/>
      <name val="宋体"/>
      <charset val="134"/>
      <scheme val="minor"/>
    </font>
    <font>
      <sz val="11"/>
      <color rgb="FFFF0000"/>
      <name val="宋体"/>
      <charset val="134"/>
      <scheme val="minor"/>
    </font>
    <font>
      <sz val="11"/>
      <color rgb="FF9C0006"/>
      <name val="宋体"/>
      <charset val="134"/>
      <scheme val="minor"/>
    </font>
    <font>
      <sz val="11"/>
      <color theme="0"/>
      <name val="宋体"/>
      <charset val="134"/>
      <scheme val="minor"/>
    </font>
    <font>
      <b/>
      <sz val="11"/>
      <color theme="1"/>
      <name val="宋体"/>
      <charset val="134"/>
      <scheme val="minor"/>
    </font>
    <font>
      <sz val="11"/>
      <color rgb="FFFA7D00"/>
      <name val="宋体"/>
      <charset val="134"/>
      <scheme val="minor"/>
    </font>
    <font>
      <u/>
      <sz val="11"/>
      <color rgb="FF0000FF"/>
      <name val="宋体"/>
      <charset val="134"/>
      <scheme val="minor"/>
    </font>
    <font>
      <b/>
      <sz val="11"/>
      <color rgb="FFFA7D00"/>
      <name val="宋体"/>
      <charset val="134"/>
      <scheme val="minor"/>
    </font>
    <font>
      <b/>
      <sz val="18"/>
      <color theme="3"/>
      <name val="宋体"/>
      <charset val="134"/>
      <scheme val="minor"/>
    </font>
    <font>
      <u/>
      <sz val="11"/>
      <color rgb="FF800080"/>
      <name val="宋体"/>
      <charset val="134"/>
      <scheme val="minor"/>
    </font>
    <font>
      <i/>
      <sz val="11"/>
      <color rgb="FF7F7F7F"/>
      <name val="宋体"/>
      <charset val="134"/>
      <scheme val="minor"/>
    </font>
    <font>
      <sz val="11"/>
      <color rgb="FF006100"/>
      <name val="宋体"/>
      <charset val="134"/>
      <scheme val="minor"/>
    </font>
    <font>
      <sz val="11"/>
      <color rgb="FF9C6500"/>
      <name val="宋体"/>
      <charset val="134"/>
      <scheme val="minor"/>
    </font>
    <font>
      <b/>
      <sz val="10"/>
      <color indexed="63"/>
      <name val="宋体"/>
      <charset val="134"/>
    </font>
    <font>
      <sz val="10"/>
      <color indexed="63"/>
      <name val="宋体"/>
      <charset val="134"/>
    </font>
    <font>
      <sz val="9"/>
      <color indexed="63"/>
      <name val="宋体"/>
      <charset val="134"/>
    </font>
  </fonts>
  <fills count="3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24" fillId="0" borderId="0" applyFont="0" applyFill="0" applyBorder="0" applyAlignment="0" applyProtection="0">
      <alignment vertical="center"/>
    </xf>
    <xf numFmtId="0" fontId="15" fillId="19" borderId="0" applyNumberFormat="0" applyBorder="0" applyAlignment="0" applyProtection="0">
      <alignment vertical="center"/>
    </xf>
    <xf numFmtId="0" fontId="29" fillId="9" borderId="1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15" fillId="16" borderId="0" applyNumberFormat="0" applyBorder="0" applyAlignment="0" applyProtection="0">
      <alignment vertical="center"/>
    </xf>
    <xf numFmtId="0" fontId="31" fillId="13" borderId="0" applyNumberFormat="0" applyBorder="0" applyAlignment="0" applyProtection="0">
      <alignment vertical="center"/>
    </xf>
    <xf numFmtId="43" fontId="24" fillId="0" borderId="0" applyFont="0" applyFill="0" applyBorder="0" applyAlignment="0" applyProtection="0">
      <alignment vertical="center"/>
    </xf>
    <xf numFmtId="0" fontId="32" fillId="22" borderId="0" applyNumberFormat="0" applyBorder="0" applyAlignment="0" applyProtection="0">
      <alignment vertical="center"/>
    </xf>
    <xf numFmtId="0" fontId="35" fillId="0" borderId="0" applyNumberFormat="0" applyFill="0" applyBorder="0" applyAlignment="0" applyProtection="0">
      <alignment vertical="center"/>
    </xf>
    <xf numFmtId="9" fontId="24" fillId="0" borderId="0" applyFont="0" applyFill="0" applyBorder="0" applyAlignment="0" applyProtection="0">
      <alignment vertical="center"/>
    </xf>
    <xf numFmtId="0" fontId="38" fillId="0" borderId="0" applyNumberFormat="0" applyFill="0" applyBorder="0" applyAlignment="0" applyProtection="0">
      <alignment vertical="center"/>
    </xf>
    <xf numFmtId="0" fontId="24" fillId="10" borderId="17" applyNumberFormat="0" applyFont="0" applyAlignment="0" applyProtection="0">
      <alignment vertical="center"/>
    </xf>
    <xf numFmtId="0" fontId="32" fillId="25"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13" applyNumberFormat="0" applyFill="0" applyAlignment="0" applyProtection="0">
      <alignment vertical="center"/>
    </xf>
    <xf numFmtId="0" fontId="23" fillId="0" borderId="13" applyNumberFormat="0" applyFill="0" applyAlignment="0" applyProtection="0">
      <alignment vertical="center"/>
    </xf>
    <xf numFmtId="0" fontId="32" fillId="6" borderId="0" applyNumberFormat="0" applyBorder="0" applyAlignment="0" applyProtection="0">
      <alignment vertical="center"/>
    </xf>
    <xf numFmtId="0" fontId="27" fillId="0" borderId="20" applyNumberFormat="0" applyFill="0" applyAlignment="0" applyProtection="0">
      <alignment vertical="center"/>
    </xf>
    <xf numFmtId="0" fontId="32" fillId="15" borderId="0" applyNumberFormat="0" applyBorder="0" applyAlignment="0" applyProtection="0">
      <alignment vertical="center"/>
    </xf>
    <xf numFmtId="0" fontId="25" fillId="7" borderId="14" applyNumberFormat="0" applyAlignment="0" applyProtection="0">
      <alignment vertical="center"/>
    </xf>
    <xf numFmtId="0" fontId="36" fillId="7" borderId="16" applyNumberFormat="0" applyAlignment="0" applyProtection="0">
      <alignment vertical="center"/>
    </xf>
    <xf numFmtId="0" fontId="28" fillId="8" borderId="15" applyNumberFormat="0" applyAlignment="0" applyProtection="0">
      <alignment vertical="center"/>
    </xf>
    <xf numFmtId="0" fontId="15" fillId="28" borderId="0" applyNumberFormat="0" applyBorder="0" applyAlignment="0" applyProtection="0">
      <alignment vertical="center"/>
    </xf>
    <xf numFmtId="0" fontId="32" fillId="14" borderId="0" applyNumberFormat="0" applyBorder="0" applyAlignment="0" applyProtection="0">
      <alignment vertical="center"/>
    </xf>
    <xf numFmtId="0" fontId="34" fillId="0" borderId="19" applyNumberFormat="0" applyFill="0" applyAlignment="0" applyProtection="0">
      <alignment vertical="center"/>
    </xf>
    <xf numFmtId="0" fontId="33" fillId="0" borderId="18" applyNumberFormat="0" applyFill="0" applyAlignment="0" applyProtection="0">
      <alignment vertical="center"/>
    </xf>
    <xf numFmtId="0" fontId="40" fillId="31" borderId="0" applyNumberFormat="0" applyBorder="0" applyAlignment="0" applyProtection="0">
      <alignment vertical="center"/>
    </xf>
    <xf numFmtId="0" fontId="41" fillId="34" borderId="0" applyNumberFormat="0" applyBorder="0" applyAlignment="0" applyProtection="0">
      <alignment vertical="center"/>
    </xf>
    <xf numFmtId="0" fontId="15" fillId="27" borderId="0" applyNumberFormat="0" applyBorder="0" applyAlignment="0" applyProtection="0">
      <alignment vertical="center"/>
    </xf>
    <xf numFmtId="0" fontId="32" fillId="24" borderId="0" applyNumberFormat="0" applyBorder="0" applyAlignment="0" applyProtection="0">
      <alignment vertical="center"/>
    </xf>
    <xf numFmtId="0" fontId="15" fillId="23" borderId="0" applyNumberFormat="0" applyBorder="0" applyAlignment="0" applyProtection="0">
      <alignment vertical="center"/>
    </xf>
    <xf numFmtId="0" fontId="15" fillId="21" borderId="0" applyNumberFormat="0" applyBorder="0" applyAlignment="0" applyProtection="0">
      <alignment vertical="center"/>
    </xf>
    <xf numFmtId="0" fontId="15" fillId="12" borderId="0" applyNumberFormat="0" applyBorder="0" applyAlignment="0" applyProtection="0">
      <alignment vertical="center"/>
    </xf>
    <xf numFmtId="0" fontId="15" fillId="30" borderId="0" applyNumberFormat="0" applyBorder="0" applyAlignment="0" applyProtection="0">
      <alignment vertical="center"/>
    </xf>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15" fillId="32" borderId="0" applyNumberFormat="0" applyBorder="0" applyAlignment="0" applyProtection="0">
      <alignment vertical="center"/>
    </xf>
    <xf numFmtId="0" fontId="15" fillId="17" borderId="0" applyNumberFormat="0" applyBorder="0" applyAlignment="0" applyProtection="0">
      <alignment vertical="center"/>
    </xf>
    <xf numFmtId="0" fontId="32" fillId="20" borderId="0" applyNumberFormat="0" applyBorder="0" applyAlignment="0" applyProtection="0">
      <alignment vertical="center"/>
    </xf>
    <xf numFmtId="0" fontId="15" fillId="11" borderId="0" applyNumberFormat="0" applyBorder="0" applyAlignment="0" applyProtection="0">
      <alignment vertical="center"/>
    </xf>
    <xf numFmtId="0" fontId="32" fillId="26" borderId="0" applyNumberFormat="0" applyBorder="0" applyAlignment="0" applyProtection="0">
      <alignment vertical="center"/>
    </xf>
    <xf numFmtId="0" fontId="32" fillId="29" borderId="0" applyNumberFormat="0" applyBorder="0" applyAlignment="0" applyProtection="0">
      <alignment vertical="center"/>
    </xf>
    <xf numFmtId="0" fontId="15" fillId="35" borderId="0" applyNumberFormat="0" applyBorder="0" applyAlignment="0" applyProtection="0">
      <alignment vertical="center"/>
    </xf>
    <xf numFmtId="0" fontId="32" fillId="36" borderId="0" applyNumberFormat="0" applyBorder="0" applyAlignment="0" applyProtection="0">
      <alignment vertical="center"/>
    </xf>
  </cellStyleXfs>
  <cellXfs count="8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0" fillId="0" borderId="0" xfId="0" applyFill="1">
      <alignment vertical="center"/>
    </xf>
    <xf numFmtId="0" fontId="19" fillId="0" borderId="0" xfId="0" applyFont="1" applyFill="1">
      <alignment vertical="center"/>
    </xf>
    <xf numFmtId="0" fontId="0" fillId="0" borderId="0" xfId="0" applyFill="1" applyAlignment="1">
      <alignment vertical="center" wrapText="1"/>
    </xf>
    <xf numFmtId="0" fontId="3"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1" fillId="0" borderId="0" xfId="0" applyFont="1" applyFill="1" applyBorder="1" applyAlignment="1">
      <alignment horizontal="right" vertical="center" wrapText="1"/>
    </xf>
    <xf numFmtId="0" fontId="5" fillId="0" borderId="1" xfId="0" applyFont="1" applyFill="1" applyBorder="1" applyAlignment="1">
      <alignment horizontal="right" vertical="center" wrapText="1"/>
    </xf>
    <xf numFmtId="0" fontId="22" fillId="0" borderId="1" xfId="0" applyFont="1" applyFill="1" applyBorder="1" applyAlignment="1">
      <alignment vertical="center" wrapText="1"/>
    </xf>
    <xf numFmtId="0" fontId="22" fillId="0" borderId="1" xfId="0" applyFont="1" applyFill="1" applyBorder="1">
      <alignment vertical="center"/>
    </xf>
    <xf numFmtId="0" fontId="22"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22" fillId="0" borderId="5"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5" fillId="0" borderId="5" xfId="0" applyFont="1" applyFill="1" applyBorder="1" applyAlignment="1">
      <alignment vertical="center" wrapText="1"/>
    </xf>
    <xf numFmtId="0" fontId="22" fillId="0" borderId="5" xfId="0" applyFont="1" applyFill="1" applyBorder="1" applyAlignment="1">
      <alignment vertical="center" wrapText="1"/>
    </xf>
    <xf numFmtId="0" fontId="14" fillId="0" borderId="5" xfId="0" applyFont="1" applyFill="1" applyBorder="1" applyAlignment="1">
      <alignment horizontal="left" vertical="center" wrapText="1"/>
    </xf>
    <xf numFmtId="0" fontId="5"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000000"/>
      <color rgb="00FF0000"/>
      <color rgb="00FFFF00"/>
      <color rgb="009BC2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42"/>
  <sheetViews>
    <sheetView tabSelected="1" zoomScale="88" zoomScaleNormal="88" workbookViewId="0">
      <pane ySplit="3" topLeftCell="A4" activePane="bottomLeft" state="frozen"/>
      <selection/>
      <selection pane="bottomLeft" activeCell="A2" sqref="A2:E2"/>
    </sheetView>
  </sheetViews>
  <sheetFormatPr defaultColWidth="9" defaultRowHeight="14.4" outlineLevelCol="4"/>
  <cols>
    <col min="1" max="1" width="7.32407407407407" style="67" customWidth="1"/>
    <col min="2" max="3" width="39.6388888888889" style="67" customWidth="1"/>
    <col min="4" max="4" width="12.5833333333333" style="68" customWidth="1"/>
    <col min="5" max="5" width="16.4074074074074" style="69" customWidth="1"/>
  </cols>
  <sheetData>
    <row r="1" spans="1:3">
      <c r="A1" s="70" t="s">
        <v>0</v>
      </c>
      <c r="B1" s="70"/>
      <c r="C1" s="70"/>
    </row>
    <row r="2" ht="32" customHeight="1" spans="1:5">
      <c r="A2" s="71" t="s">
        <v>1</v>
      </c>
      <c r="B2" s="72"/>
      <c r="C2" s="72"/>
      <c r="D2" s="73"/>
      <c r="E2" s="71"/>
    </row>
    <row r="3" ht="27" customHeight="1" spans="1:5">
      <c r="A3" s="64" t="s">
        <v>2</v>
      </c>
      <c r="B3" s="64" t="s">
        <v>3</v>
      </c>
      <c r="C3" s="64" t="s">
        <v>4</v>
      </c>
      <c r="D3" s="64" t="s">
        <v>5</v>
      </c>
      <c r="E3" s="64" t="s">
        <v>6</v>
      </c>
    </row>
    <row r="4" ht="32" customHeight="1" spans="1:5">
      <c r="A4" s="74">
        <v>1</v>
      </c>
      <c r="B4" s="75" t="s">
        <v>7</v>
      </c>
      <c r="C4" s="75" t="s">
        <v>8</v>
      </c>
      <c r="D4" s="76">
        <v>99</v>
      </c>
      <c r="E4" s="64"/>
    </row>
    <row r="5" ht="32" customHeight="1" spans="1:5">
      <c r="A5" s="74">
        <v>2</v>
      </c>
      <c r="B5" s="77" t="s">
        <v>9</v>
      </c>
      <c r="C5" s="75" t="s">
        <v>10</v>
      </c>
      <c r="D5" s="76">
        <v>98.05</v>
      </c>
      <c r="E5" s="64"/>
    </row>
    <row r="6" ht="32" customHeight="1" spans="1:5">
      <c r="A6" s="74">
        <v>3</v>
      </c>
      <c r="B6" s="78" t="s">
        <v>11</v>
      </c>
      <c r="C6" s="78" t="s">
        <v>12</v>
      </c>
      <c r="D6" s="76">
        <v>97.9</v>
      </c>
      <c r="E6" s="64"/>
    </row>
    <row r="7" ht="32" customHeight="1" spans="1:5">
      <c r="A7" s="74">
        <v>4</v>
      </c>
      <c r="B7" s="79" t="s">
        <v>13</v>
      </c>
      <c r="C7" s="79" t="s">
        <v>14</v>
      </c>
      <c r="D7" s="76">
        <v>97.9</v>
      </c>
      <c r="E7" s="64"/>
    </row>
    <row r="8" ht="32" customHeight="1" spans="1:5">
      <c r="A8" s="74">
        <v>5</v>
      </c>
      <c r="B8" s="75" t="s">
        <v>15</v>
      </c>
      <c r="C8" s="75" t="s">
        <v>16</v>
      </c>
      <c r="D8" s="76">
        <v>97.6</v>
      </c>
      <c r="E8" s="64"/>
    </row>
    <row r="9" ht="32" customHeight="1" spans="1:5">
      <c r="A9" s="74">
        <v>6</v>
      </c>
      <c r="B9" s="80" t="s">
        <v>17</v>
      </c>
      <c r="C9" s="75" t="s">
        <v>18</v>
      </c>
      <c r="D9" s="76">
        <v>97.3</v>
      </c>
      <c r="E9" s="64"/>
    </row>
    <row r="10" ht="32" customHeight="1" spans="1:5">
      <c r="A10" s="74">
        <v>7</v>
      </c>
      <c r="B10" s="81" t="s">
        <v>19</v>
      </c>
      <c r="C10" s="75" t="s">
        <v>20</v>
      </c>
      <c r="D10" s="76">
        <v>97.2</v>
      </c>
      <c r="E10" s="64"/>
    </row>
    <row r="11" ht="32" customHeight="1" spans="1:5">
      <c r="A11" s="74">
        <v>8</v>
      </c>
      <c r="B11" s="79" t="s">
        <v>21</v>
      </c>
      <c r="C11" s="79" t="s">
        <v>22</v>
      </c>
      <c r="D11" s="76">
        <v>97.075</v>
      </c>
      <c r="E11" s="64"/>
    </row>
    <row r="12" ht="32" customHeight="1" spans="1:5">
      <c r="A12" s="74">
        <v>9</v>
      </c>
      <c r="B12" s="79" t="s">
        <v>23</v>
      </c>
      <c r="C12" s="79" t="s">
        <v>24</v>
      </c>
      <c r="D12" s="76">
        <v>96.95</v>
      </c>
      <c r="E12" s="64"/>
    </row>
    <row r="13" ht="32" customHeight="1" spans="1:5">
      <c r="A13" s="74">
        <v>10</v>
      </c>
      <c r="B13" s="75" t="s">
        <v>25</v>
      </c>
      <c r="C13" s="75" t="s">
        <v>26</v>
      </c>
      <c r="D13" s="76">
        <v>96.9</v>
      </c>
      <c r="E13" s="64"/>
    </row>
    <row r="14" ht="32" customHeight="1" spans="1:5">
      <c r="A14" s="74">
        <v>11</v>
      </c>
      <c r="B14" s="79" t="s">
        <v>27</v>
      </c>
      <c r="C14" s="79" t="s">
        <v>28</v>
      </c>
      <c r="D14" s="76">
        <v>96.7</v>
      </c>
      <c r="E14" s="64"/>
    </row>
    <row r="15" ht="32" customHeight="1" spans="1:5">
      <c r="A15" s="74">
        <v>12</v>
      </c>
      <c r="B15" s="77" t="s">
        <v>29</v>
      </c>
      <c r="C15" s="75" t="s">
        <v>30</v>
      </c>
      <c r="D15" s="76">
        <v>96.5</v>
      </c>
      <c r="E15" s="64"/>
    </row>
    <row r="16" ht="32" customHeight="1" spans="1:5">
      <c r="A16" s="74">
        <v>13</v>
      </c>
      <c r="B16" s="79" t="s">
        <v>31</v>
      </c>
      <c r="C16" s="79" t="s">
        <v>22</v>
      </c>
      <c r="D16" s="76">
        <v>96.44</v>
      </c>
      <c r="E16" s="64"/>
    </row>
    <row r="17" ht="32" customHeight="1" spans="1:5">
      <c r="A17" s="74">
        <v>14</v>
      </c>
      <c r="B17" s="82" t="s">
        <v>32</v>
      </c>
      <c r="C17" s="83" t="s">
        <v>33</v>
      </c>
      <c r="D17" s="76">
        <v>96.2</v>
      </c>
      <c r="E17" s="64"/>
    </row>
    <row r="18" ht="32" customHeight="1" spans="1:5">
      <c r="A18" s="74">
        <v>15</v>
      </c>
      <c r="B18" s="75" t="s">
        <v>34</v>
      </c>
      <c r="C18" s="75" t="s">
        <v>35</v>
      </c>
      <c r="D18" s="76">
        <v>95.7</v>
      </c>
      <c r="E18" s="64"/>
    </row>
    <row r="19" ht="32" customHeight="1" spans="1:5">
      <c r="A19" s="74">
        <v>16</v>
      </c>
      <c r="B19" s="77" t="s">
        <v>29</v>
      </c>
      <c r="C19" s="75" t="s">
        <v>36</v>
      </c>
      <c r="D19" s="76">
        <v>95.55</v>
      </c>
      <c r="E19" s="64"/>
    </row>
    <row r="20" ht="32" customHeight="1" spans="1:5">
      <c r="A20" s="74">
        <v>17</v>
      </c>
      <c r="B20" s="79" t="s">
        <v>37</v>
      </c>
      <c r="C20" s="79" t="s">
        <v>38</v>
      </c>
      <c r="D20" s="76">
        <v>95.5</v>
      </c>
      <c r="E20" s="64"/>
    </row>
    <row r="21" ht="32" customHeight="1" spans="1:5">
      <c r="A21" s="74">
        <v>18</v>
      </c>
      <c r="B21" s="75" t="s">
        <v>39</v>
      </c>
      <c r="C21" s="75" t="s">
        <v>40</v>
      </c>
      <c r="D21" s="76">
        <v>95.4</v>
      </c>
      <c r="E21" s="64"/>
    </row>
    <row r="22" ht="32" customHeight="1" spans="1:5">
      <c r="A22" s="74">
        <v>19</v>
      </c>
      <c r="B22" s="78" t="s">
        <v>41</v>
      </c>
      <c r="C22" s="78" t="s">
        <v>42</v>
      </c>
      <c r="D22" s="76">
        <v>94.775</v>
      </c>
      <c r="E22" s="64"/>
    </row>
    <row r="23" ht="32" customHeight="1" spans="1:5">
      <c r="A23" s="74">
        <v>20</v>
      </c>
      <c r="B23" s="84" t="s">
        <v>43</v>
      </c>
      <c r="C23" s="78" t="s">
        <v>44</v>
      </c>
      <c r="D23" s="76">
        <v>94.75</v>
      </c>
      <c r="E23" s="64"/>
    </row>
    <row r="24" ht="32" customHeight="1" spans="1:5">
      <c r="A24" s="74">
        <v>21</v>
      </c>
      <c r="B24" s="84" t="s">
        <v>45</v>
      </c>
      <c r="C24" s="84" t="s">
        <v>46</v>
      </c>
      <c r="D24" s="76">
        <v>94.75</v>
      </c>
      <c r="E24" s="64"/>
    </row>
    <row r="25" ht="32" customHeight="1" spans="1:5">
      <c r="A25" s="74">
        <v>22</v>
      </c>
      <c r="B25" s="85" t="s">
        <v>47</v>
      </c>
      <c r="C25" s="79" t="s">
        <v>48</v>
      </c>
      <c r="D25" s="76">
        <v>94.6</v>
      </c>
      <c r="E25" s="64"/>
    </row>
    <row r="26" ht="32" customHeight="1" spans="1:5">
      <c r="A26" s="74">
        <v>23</v>
      </c>
      <c r="B26" s="80" t="s">
        <v>49</v>
      </c>
      <c r="C26" s="75" t="s">
        <v>50</v>
      </c>
      <c r="D26" s="76">
        <v>94.5</v>
      </c>
      <c r="E26" s="64"/>
    </row>
    <row r="27" ht="32" customHeight="1" spans="1:5">
      <c r="A27" s="74">
        <v>24</v>
      </c>
      <c r="B27" s="75" t="s">
        <v>51</v>
      </c>
      <c r="C27" s="75" t="s">
        <v>8</v>
      </c>
      <c r="D27" s="76">
        <v>94</v>
      </c>
      <c r="E27" s="64"/>
    </row>
    <row r="28" ht="32" customHeight="1" spans="1:5">
      <c r="A28" s="74">
        <v>25</v>
      </c>
      <c r="B28" s="79" t="s">
        <v>52</v>
      </c>
      <c r="C28" s="79" t="s">
        <v>53</v>
      </c>
      <c r="D28" s="76">
        <v>94</v>
      </c>
      <c r="E28" s="64"/>
    </row>
    <row r="29" ht="32" customHeight="1" spans="1:5">
      <c r="A29" s="74">
        <v>26</v>
      </c>
      <c r="B29" s="75" t="s">
        <v>54</v>
      </c>
      <c r="C29" s="75" t="s">
        <v>42</v>
      </c>
      <c r="D29" s="76">
        <v>94</v>
      </c>
      <c r="E29" s="64"/>
    </row>
    <row r="30" ht="32" customHeight="1" spans="1:5">
      <c r="A30" s="74">
        <v>27</v>
      </c>
      <c r="B30" s="85" t="s">
        <v>55</v>
      </c>
      <c r="C30" s="79" t="s">
        <v>16</v>
      </c>
      <c r="D30" s="76">
        <v>94</v>
      </c>
      <c r="E30" s="64"/>
    </row>
    <row r="31" ht="32" customHeight="1" spans="1:5">
      <c r="A31" s="74">
        <v>28</v>
      </c>
      <c r="B31" s="86" t="s">
        <v>56</v>
      </c>
      <c r="C31" s="79" t="s">
        <v>57</v>
      </c>
      <c r="D31" s="76">
        <v>93.9</v>
      </c>
      <c r="E31" s="64"/>
    </row>
    <row r="32" ht="32" customHeight="1" spans="1:5">
      <c r="A32" s="74">
        <v>29</v>
      </c>
      <c r="B32" s="85" t="s">
        <v>58</v>
      </c>
      <c r="C32" s="79" t="s">
        <v>48</v>
      </c>
      <c r="D32" s="76">
        <v>93.6</v>
      </c>
      <c r="E32" s="64"/>
    </row>
    <row r="33" ht="32" customHeight="1" spans="1:5">
      <c r="A33" s="74">
        <v>30</v>
      </c>
      <c r="B33" s="75" t="s">
        <v>59</v>
      </c>
      <c r="C33" s="75" t="s">
        <v>22</v>
      </c>
      <c r="D33" s="76">
        <v>93.45</v>
      </c>
      <c r="E33" s="64"/>
    </row>
    <row r="34" ht="32" customHeight="1" spans="1:5">
      <c r="A34" s="74">
        <v>31</v>
      </c>
      <c r="B34" s="85" t="s">
        <v>60</v>
      </c>
      <c r="C34" s="79" t="s">
        <v>61</v>
      </c>
      <c r="D34" s="76">
        <v>93.45</v>
      </c>
      <c r="E34" s="64"/>
    </row>
    <row r="35" ht="32" customHeight="1" spans="1:5">
      <c r="A35" s="74">
        <v>32</v>
      </c>
      <c r="B35" s="80" t="s">
        <v>62</v>
      </c>
      <c r="C35" s="75" t="s">
        <v>63</v>
      </c>
      <c r="D35" s="76">
        <v>92.95</v>
      </c>
      <c r="E35" s="64"/>
    </row>
    <row r="36" ht="32" customHeight="1" spans="1:5">
      <c r="A36" s="74">
        <v>33</v>
      </c>
      <c r="B36" s="87" t="s">
        <v>64</v>
      </c>
      <c r="C36" s="84" t="s">
        <v>65</v>
      </c>
      <c r="D36" s="76">
        <v>92.48</v>
      </c>
      <c r="E36" s="64"/>
    </row>
    <row r="37" ht="32" customHeight="1" spans="1:5">
      <c r="A37" s="74">
        <v>34</v>
      </c>
      <c r="B37" s="80" t="s">
        <v>66</v>
      </c>
      <c r="C37" s="75" t="s">
        <v>26</v>
      </c>
      <c r="D37" s="76">
        <v>92.25</v>
      </c>
      <c r="E37" s="64"/>
    </row>
    <row r="38" ht="32" customHeight="1" spans="1:5">
      <c r="A38" s="74">
        <v>35</v>
      </c>
      <c r="B38" s="80" t="s">
        <v>67</v>
      </c>
      <c r="C38" s="80" t="s">
        <v>16</v>
      </c>
      <c r="D38" s="76">
        <v>92.1</v>
      </c>
      <c r="E38" s="64"/>
    </row>
    <row r="39" ht="32" customHeight="1" spans="1:5">
      <c r="A39" s="74">
        <v>36</v>
      </c>
      <c r="B39" s="80" t="s">
        <v>68</v>
      </c>
      <c r="C39" s="80" t="s">
        <v>16</v>
      </c>
      <c r="D39" s="76">
        <v>91.4</v>
      </c>
      <c r="E39" s="64"/>
    </row>
    <row r="40" ht="32" customHeight="1" spans="1:5">
      <c r="A40" s="74">
        <v>37</v>
      </c>
      <c r="B40" s="80" t="s">
        <v>69</v>
      </c>
      <c r="C40" s="80" t="s">
        <v>70</v>
      </c>
      <c r="D40" s="76">
        <v>91.2</v>
      </c>
      <c r="E40" s="64"/>
    </row>
    <row r="41" ht="32" customHeight="1" spans="1:5">
      <c r="A41" s="74">
        <v>38</v>
      </c>
      <c r="B41" s="88" t="s">
        <v>71</v>
      </c>
      <c r="C41" s="75" t="s">
        <v>72</v>
      </c>
      <c r="D41" s="76">
        <v>90.65</v>
      </c>
      <c r="E41" s="64"/>
    </row>
    <row r="42" ht="32" customHeight="1" spans="1:5">
      <c r="A42" s="74">
        <v>39</v>
      </c>
      <c r="B42" s="88" t="s">
        <v>73</v>
      </c>
      <c r="C42" s="79" t="s">
        <v>74</v>
      </c>
      <c r="D42" s="76">
        <v>89.5</v>
      </c>
      <c r="E42" s="64"/>
    </row>
  </sheetData>
  <mergeCells count="1">
    <mergeCell ref="A2:E2"/>
  </mergeCells>
  <printOptions horizontalCentered="1"/>
  <pageMargins left="0.432638888888889" right="0.314583333333333" top="0.354166666666667" bottom="0.786805555555556" header="0.236111111111111" footer="0.275"/>
  <pageSetup paperSize="9"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5.6"/>
  <cols>
    <col min="1" max="1" width="4" style="1" customWidth="1"/>
    <col min="2" max="2" width="9.5" style="1" customWidth="1"/>
    <col min="3" max="3" width="68.5" style="1" customWidth="1"/>
    <col min="4" max="4" width="5.12962962962963" style="1" customWidth="1"/>
    <col min="5" max="5" width="7.37962962962963" style="1" customWidth="1"/>
    <col min="6" max="6" width="22.5" style="1" customWidth="1"/>
    <col min="7" max="7" width="9.37962962962963" style="1" customWidth="1"/>
    <col min="8" max="8" width="28.25" style="1" customWidth="1"/>
    <col min="9" max="9" width="6.25"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333</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73.5</v>
      </c>
      <c r="F5" s="7"/>
      <c r="G5" s="7">
        <f>SUM(G6:G15)</f>
        <v>80</v>
      </c>
      <c r="H5" s="7"/>
      <c r="I5" s="7"/>
    </row>
    <row r="6" ht="43.2" spans="1:9">
      <c r="A6" s="7">
        <v>1</v>
      </c>
      <c r="B6" s="7" t="s">
        <v>83</v>
      </c>
      <c r="C6" s="11" t="s">
        <v>258</v>
      </c>
      <c r="D6" s="7">
        <v>10</v>
      </c>
      <c r="E6" s="7">
        <v>5</v>
      </c>
      <c r="F6" s="7"/>
      <c r="G6" s="12">
        <v>5</v>
      </c>
      <c r="H6" s="12" t="s">
        <v>334</v>
      </c>
      <c r="I6" s="7" t="s">
        <v>260</v>
      </c>
    </row>
    <row r="7" ht="36" spans="1:9">
      <c r="A7" s="7">
        <v>2</v>
      </c>
      <c r="B7" s="7" t="s">
        <v>84</v>
      </c>
      <c r="C7" s="11" t="s">
        <v>261</v>
      </c>
      <c r="D7" s="7">
        <v>10</v>
      </c>
      <c r="E7" s="7">
        <v>10</v>
      </c>
      <c r="F7" s="7"/>
      <c r="G7" s="7">
        <v>10</v>
      </c>
      <c r="H7" s="15"/>
      <c r="I7" s="7" t="s">
        <v>264</v>
      </c>
    </row>
    <row r="8" ht="36" spans="1:9">
      <c r="A8" s="7">
        <v>3</v>
      </c>
      <c r="B8" s="7" t="s">
        <v>265</v>
      </c>
      <c r="C8" s="13" t="s">
        <v>289</v>
      </c>
      <c r="D8" s="7">
        <v>5</v>
      </c>
      <c r="E8" s="7">
        <v>5</v>
      </c>
      <c r="F8" s="7"/>
      <c r="G8" s="7">
        <v>5</v>
      </c>
      <c r="H8" s="7"/>
      <c r="I8" s="7" t="s">
        <v>264</v>
      </c>
    </row>
    <row r="9" ht="36" spans="1:9">
      <c r="A9" s="7">
        <v>4</v>
      </c>
      <c r="B9" s="7"/>
      <c r="C9" s="13" t="s">
        <v>290</v>
      </c>
      <c r="D9" s="7">
        <v>10</v>
      </c>
      <c r="E9" s="7">
        <v>10</v>
      </c>
      <c r="F9" s="7"/>
      <c r="G9" s="7">
        <v>10</v>
      </c>
      <c r="H9" s="15"/>
      <c r="I9" s="7" t="s">
        <v>264</v>
      </c>
    </row>
    <row r="10" ht="48" spans="1:9">
      <c r="A10" s="7">
        <v>5</v>
      </c>
      <c r="B10" s="7" t="s">
        <v>270</v>
      </c>
      <c r="C10" s="14" t="s">
        <v>271</v>
      </c>
      <c r="D10" s="7">
        <v>5</v>
      </c>
      <c r="E10" s="7">
        <v>5</v>
      </c>
      <c r="F10" s="7"/>
      <c r="G10" s="7">
        <v>5</v>
      </c>
      <c r="H10" s="7" t="s">
        <v>272</v>
      </c>
      <c r="I10" s="7" t="s">
        <v>273</v>
      </c>
    </row>
    <row r="11" ht="84" spans="1:9">
      <c r="A11" s="7">
        <v>6</v>
      </c>
      <c r="B11" s="7"/>
      <c r="C11" s="13" t="s">
        <v>274</v>
      </c>
      <c r="D11" s="7">
        <v>9</v>
      </c>
      <c r="E11" s="7">
        <v>4.5</v>
      </c>
      <c r="F11" s="15" t="s">
        <v>335</v>
      </c>
      <c r="G11" s="7">
        <v>6</v>
      </c>
      <c r="H11" s="15" t="s">
        <v>336</v>
      </c>
      <c r="I11" s="7" t="s">
        <v>273</v>
      </c>
    </row>
    <row r="12" ht="57" customHeight="1" spans="1:9">
      <c r="A12" s="7">
        <v>7</v>
      </c>
      <c r="B12" s="7"/>
      <c r="C12" s="13" t="s">
        <v>277</v>
      </c>
      <c r="D12" s="7">
        <v>6</v>
      </c>
      <c r="E12" s="7">
        <v>3</v>
      </c>
      <c r="F12" s="15" t="s">
        <v>337</v>
      </c>
      <c r="G12" s="18">
        <v>3</v>
      </c>
      <c r="H12" s="7" t="s">
        <v>331</v>
      </c>
      <c r="I12" s="7" t="s">
        <v>273</v>
      </c>
    </row>
    <row r="13" ht="48" spans="1:9">
      <c r="A13" s="7">
        <v>8</v>
      </c>
      <c r="B13" s="7" t="s">
        <v>87</v>
      </c>
      <c r="C13" s="11" t="s">
        <v>279</v>
      </c>
      <c r="D13" s="7">
        <v>15</v>
      </c>
      <c r="E13" s="7">
        <v>12</v>
      </c>
      <c r="F13" s="15" t="s">
        <v>338</v>
      </c>
      <c r="G13" s="7">
        <v>12</v>
      </c>
      <c r="H13" s="15" t="s">
        <v>338</v>
      </c>
      <c r="I13" s="7" t="s">
        <v>264</v>
      </c>
    </row>
    <row r="14" ht="57" customHeight="1" spans="1:9">
      <c r="A14" s="7">
        <v>9</v>
      </c>
      <c r="B14" s="7" t="s">
        <v>281</v>
      </c>
      <c r="C14" s="11" t="s">
        <v>282</v>
      </c>
      <c r="D14" s="7">
        <v>10</v>
      </c>
      <c r="E14" s="7">
        <v>7</v>
      </c>
      <c r="F14" s="15" t="s">
        <v>339</v>
      </c>
      <c r="G14" s="7">
        <v>7</v>
      </c>
      <c r="H14" s="15" t="s">
        <v>340</v>
      </c>
      <c r="I14" s="7" t="s">
        <v>284</v>
      </c>
    </row>
    <row r="15" ht="63" customHeight="1" spans="1:9">
      <c r="A15" s="7">
        <v>10</v>
      </c>
      <c r="B15" s="7" t="s">
        <v>89</v>
      </c>
      <c r="C15" s="11" t="s">
        <v>285</v>
      </c>
      <c r="D15" s="7">
        <v>20</v>
      </c>
      <c r="E15" s="7">
        <v>12</v>
      </c>
      <c r="F15" s="15" t="s">
        <v>341</v>
      </c>
      <c r="G15" s="16">
        <v>17</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5.6"/>
  <cols>
    <col min="1" max="1" width="4" style="1" customWidth="1"/>
    <col min="2" max="2" width="9.62962962962963" style="1" customWidth="1"/>
    <col min="3" max="3" width="85.1296296296296" style="1" customWidth="1"/>
    <col min="4" max="4" width="5.12962962962963" style="1" customWidth="1"/>
    <col min="5" max="5" width="9" style="1" customWidth="1"/>
    <col min="6" max="6" width="14.6296296296296" style="1" customWidth="1"/>
    <col min="7" max="7" width="8.87962962962963" style="1" customWidth="1"/>
    <col min="8" max="8" width="15" style="1" customWidth="1"/>
    <col min="9" max="9" width="7.75"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342</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87.5</v>
      </c>
      <c r="F5" s="7"/>
      <c r="G5" s="7">
        <f>SUM(G6:G15)</f>
        <v>88.34</v>
      </c>
      <c r="H5" s="7"/>
      <c r="I5" s="7"/>
    </row>
    <row r="6" ht="43.2" spans="1:9">
      <c r="A6" s="7">
        <v>1</v>
      </c>
      <c r="B6" s="7" t="s">
        <v>83</v>
      </c>
      <c r="C6" s="11" t="s">
        <v>258</v>
      </c>
      <c r="D6" s="7">
        <v>10</v>
      </c>
      <c r="E6" s="7">
        <v>7</v>
      </c>
      <c r="F6" s="7" t="s">
        <v>343</v>
      </c>
      <c r="G6" s="12">
        <v>9</v>
      </c>
      <c r="H6" s="12" t="s">
        <v>344</v>
      </c>
      <c r="I6" s="7" t="s">
        <v>260</v>
      </c>
    </row>
    <row r="7" ht="36" spans="1:9">
      <c r="A7" s="7">
        <v>2</v>
      </c>
      <c r="B7" s="7" t="s">
        <v>84</v>
      </c>
      <c r="C7" s="11" t="s">
        <v>261</v>
      </c>
      <c r="D7" s="7">
        <v>10</v>
      </c>
      <c r="E7" s="7">
        <v>10</v>
      </c>
      <c r="F7" s="7"/>
      <c r="G7" s="7">
        <v>10</v>
      </c>
      <c r="H7" s="7"/>
      <c r="I7" s="7" t="s">
        <v>264</v>
      </c>
    </row>
    <row r="8" ht="21" customHeight="1" spans="1:9">
      <c r="A8" s="7">
        <v>3</v>
      </c>
      <c r="B8" s="7" t="s">
        <v>265</v>
      </c>
      <c r="C8" s="13" t="s">
        <v>289</v>
      </c>
      <c r="D8" s="7">
        <v>5</v>
      </c>
      <c r="E8" s="7">
        <v>5</v>
      </c>
      <c r="F8" s="7"/>
      <c r="G8" s="7">
        <v>5</v>
      </c>
      <c r="H8" s="7"/>
      <c r="I8" s="7" t="s">
        <v>264</v>
      </c>
    </row>
    <row r="9" ht="33" customHeight="1" spans="1:9">
      <c r="A9" s="7">
        <v>4</v>
      </c>
      <c r="B9" s="7"/>
      <c r="C9" s="13" t="s">
        <v>290</v>
      </c>
      <c r="D9" s="7">
        <v>10</v>
      </c>
      <c r="E9" s="7">
        <v>10</v>
      </c>
      <c r="F9" s="7"/>
      <c r="G9" s="7">
        <v>9.84</v>
      </c>
      <c r="H9" s="15" t="s">
        <v>345</v>
      </c>
      <c r="I9" s="7" t="s">
        <v>264</v>
      </c>
    </row>
    <row r="10" ht="42" customHeight="1" spans="1:9">
      <c r="A10" s="7">
        <v>5</v>
      </c>
      <c r="B10" s="7" t="s">
        <v>270</v>
      </c>
      <c r="C10" s="14" t="s">
        <v>271</v>
      </c>
      <c r="D10" s="7">
        <v>5</v>
      </c>
      <c r="E10" s="7">
        <v>5</v>
      </c>
      <c r="F10" s="7"/>
      <c r="G10" s="7">
        <v>5</v>
      </c>
      <c r="H10" s="7" t="s">
        <v>272</v>
      </c>
      <c r="I10" s="7" t="s">
        <v>273</v>
      </c>
    </row>
    <row r="11" ht="54" customHeight="1" spans="1:9">
      <c r="A11" s="7">
        <v>6</v>
      </c>
      <c r="B11" s="7"/>
      <c r="C11" s="13" t="s">
        <v>274</v>
      </c>
      <c r="D11" s="7">
        <v>9</v>
      </c>
      <c r="E11" s="7">
        <v>6</v>
      </c>
      <c r="F11" s="15" t="s">
        <v>346</v>
      </c>
      <c r="G11" s="7">
        <v>7.5</v>
      </c>
      <c r="H11" s="15" t="s">
        <v>347</v>
      </c>
      <c r="I11" s="7" t="s">
        <v>273</v>
      </c>
    </row>
    <row r="12" ht="57" customHeight="1" spans="1:9">
      <c r="A12" s="7">
        <v>7</v>
      </c>
      <c r="B12" s="7"/>
      <c r="C12" s="13" t="s">
        <v>277</v>
      </c>
      <c r="D12" s="7">
        <v>6</v>
      </c>
      <c r="E12" s="7">
        <v>4.5</v>
      </c>
      <c r="F12" s="15" t="s">
        <v>348</v>
      </c>
      <c r="G12" s="7">
        <v>3</v>
      </c>
      <c r="H12" s="7" t="s">
        <v>349</v>
      </c>
      <c r="I12" s="7" t="s">
        <v>273</v>
      </c>
    </row>
    <row r="13" ht="45" customHeight="1" spans="1:9">
      <c r="A13" s="7">
        <v>8</v>
      </c>
      <c r="B13" s="7" t="s">
        <v>87</v>
      </c>
      <c r="C13" s="11" t="s">
        <v>279</v>
      </c>
      <c r="D13" s="7">
        <v>15</v>
      </c>
      <c r="E13" s="7">
        <v>13</v>
      </c>
      <c r="F13" s="15" t="s">
        <v>350</v>
      </c>
      <c r="G13" s="7">
        <v>13</v>
      </c>
      <c r="H13" s="15" t="s">
        <v>350</v>
      </c>
      <c r="I13" s="7" t="s">
        <v>264</v>
      </c>
    </row>
    <row r="14" ht="60" customHeight="1" spans="1:9">
      <c r="A14" s="7">
        <v>9</v>
      </c>
      <c r="B14" s="7" t="s">
        <v>281</v>
      </c>
      <c r="C14" s="11" t="s">
        <v>282</v>
      </c>
      <c r="D14" s="7">
        <v>10</v>
      </c>
      <c r="E14" s="7">
        <v>10</v>
      </c>
      <c r="F14" s="7"/>
      <c r="G14" s="7">
        <v>7</v>
      </c>
      <c r="H14" s="15" t="s">
        <v>351</v>
      </c>
      <c r="I14" s="7" t="s">
        <v>284</v>
      </c>
    </row>
    <row r="15" ht="62" customHeight="1" spans="1:9">
      <c r="A15" s="7">
        <v>10</v>
      </c>
      <c r="B15" s="7" t="s">
        <v>89</v>
      </c>
      <c r="C15" s="11" t="s">
        <v>285</v>
      </c>
      <c r="D15" s="7">
        <v>20</v>
      </c>
      <c r="E15" s="7">
        <v>17</v>
      </c>
      <c r="F15" s="15" t="s">
        <v>352</v>
      </c>
      <c r="G15" s="16">
        <v>19</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6.75" style="1" customWidth="1"/>
    <col min="4" max="4" width="5.12962962962963" style="1" customWidth="1"/>
    <col min="5" max="5" width="7.87962962962963" style="1" customWidth="1"/>
    <col min="6" max="6" width="21.6296296296296" style="1" customWidth="1"/>
    <col min="7" max="7" width="9" style="1" customWidth="1"/>
    <col min="8" max="8" width="18.6296296296296" style="1" customWidth="1"/>
    <col min="9" max="9" width="6.87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353</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spans="1:9">
      <c r="A5" s="8" t="s">
        <v>257</v>
      </c>
      <c r="B5" s="9"/>
      <c r="C5" s="10"/>
      <c r="D5" s="7">
        <v>100</v>
      </c>
      <c r="E5" s="26">
        <f>SUM(E6:E15)</f>
        <v>88.5</v>
      </c>
      <c r="F5" s="7"/>
      <c r="G5" s="26">
        <f>SUM(G6:G15)</f>
        <v>82.13</v>
      </c>
      <c r="H5" s="7"/>
      <c r="I5" s="7"/>
    </row>
    <row r="6" ht="97.2" spans="1:9">
      <c r="A6" s="7">
        <v>1</v>
      </c>
      <c r="B6" s="7" t="s">
        <v>83</v>
      </c>
      <c r="C6" s="11" t="s">
        <v>258</v>
      </c>
      <c r="D6" s="7">
        <v>10</v>
      </c>
      <c r="E6" s="7">
        <v>7</v>
      </c>
      <c r="F6" s="7" t="s">
        <v>354</v>
      </c>
      <c r="G6" s="12">
        <v>5</v>
      </c>
      <c r="H6" s="12" t="s">
        <v>355</v>
      </c>
      <c r="I6" s="7" t="s">
        <v>260</v>
      </c>
    </row>
    <row r="7" ht="24" spans="1:9">
      <c r="A7" s="7">
        <v>2</v>
      </c>
      <c r="B7" s="7" t="s">
        <v>84</v>
      </c>
      <c r="C7" s="11" t="s">
        <v>261</v>
      </c>
      <c r="D7" s="7">
        <v>10</v>
      </c>
      <c r="E7" s="7">
        <v>10</v>
      </c>
      <c r="F7" s="7"/>
      <c r="G7" s="7">
        <v>10</v>
      </c>
      <c r="H7" s="7"/>
      <c r="I7" s="7" t="s">
        <v>264</v>
      </c>
    </row>
    <row r="8" ht="24" spans="1:9">
      <c r="A8" s="7">
        <v>3</v>
      </c>
      <c r="B8" s="7" t="s">
        <v>265</v>
      </c>
      <c r="C8" s="13" t="s">
        <v>289</v>
      </c>
      <c r="D8" s="7">
        <v>5</v>
      </c>
      <c r="E8" s="7">
        <v>5</v>
      </c>
      <c r="F8" s="7"/>
      <c r="G8" s="7">
        <v>5</v>
      </c>
      <c r="H8" s="7"/>
      <c r="I8" s="7" t="s">
        <v>264</v>
      </c>
    </row>
    <row r="9" ht="31" customHeight="1" spans="1:9">
      <c r="A9" s="7">
        <v>4</v>
      </c>
      <c r="B9" s="7"/>
      <c r="C9" s="13" t="s">
        <v>290</v>
      </c>
      <c r="D9" s="7">
        <v>10</v>
      </c>
      <c r="E9" s="7">
        <v>10</v>
      </c>
      <c r="F9" s="7"/>
      <c r="G9" s="7">
        <v>8.63</v>
      </c>
      <c r="H9" s="7" t="s">
        <v>356</v>
      </c>
      <c r="I9" s="7" t="s">
        <v>264</v>
      </c>
    </row>
    <row r="10" ht="45" customHeight="1" spans="1:9">
      <c r="A10" s="7">
        <v>5</v>
      </c>
      <c r="B10" s="7" t="s">
        <v>270</v>
      </c>
      <c r="C10" s="14" t="s">
        <v>271</v>
      </c>
      <c r="D10" s="7">
        <v>5</v>
      </c>
      <c r="E10" s="7">
        <v>5</v>
      </c>
      <c r="F10" s="7"/>
      <c r="G10" s="7">
        <v>5</v>
      </c>
      <c r="H10" s="7" t="s">
        <v>272</v>
      </c>
      <c r="I10" s="7" t="s">
        <v>273</v>
      </c>
    </row>
    <row r="11" ht="86" customHeight="1" spans="1:9">
      <c r="A11" s="7">
        <v>6</v>
      </c>
      <c r="B11" s="7"/>
      <c r="C11" s="13" t="s">
        <v>274</v>
      </c>
      <c r="D11" s="7">
        <v>9</v>
      </c>
      <c r="E11" s="7">
        <v>6</v>
      </c>
      <c r="F11" s="15" t="s">
        <v>357</v>
      </c>
      <c r="G11" s="7">
        <v>6</v>
      </c>
      <c r="H11" s="15" t="s">
        <v>358</v>
      </c>
      <c r="I11" s="7" t="s">
        <v>273</v>
      </c>
    </row>
    <row r="12" ht="56" customHeight="1" spans="1:9">
      <c r="A12" s="7">
        <v>7</v>
      </c>
      <c r="B12" s="7"/>
      <c r="C12" s="13" t="s">
        <v>277</v>
      </c>
      <c r="D12" s="7">
        <v>6</v>
      </c>
      <c r="E12" s="7">
        <v>4.5</v>
      </c>
      <c r="F12" s="7" t="s">
        <v>359</v>
      </c>
      <c r="G12" s="7">
        <v>4.5</v>
      </c>
      <c r="H12" s="7" t="s">
        <v>349</v>
      </c>
      <c r="I12" s="7" t="s">
        <v>273</v>
      </c>
    </row>
    <row r="13" ht="57" customHeight="1" spans="1:9">
      <c r="A13" s="7">
        <v>8</v>
      </c>
      <c r="B13" s="7" t="s">
        <v>87</v>
      </c>
      <c r="C13" s="11" t="s">
        <v>279</v>
      </c>
      <c r="D13" s="7">
        <v>15</v>
      </c>
      <c r="E13" s="7">
        <v>14</v>
      </c>
      <c r="F13" s="15" t="s">
        <v>360</v>
      </c>
      <c r="G13" s="7">
        <v>14</v>
      </c>
      <c r="H13" s="15" t="s">
        <v>360</v>
      </c>
      <c r="I13" s="7" t="s">
        <v>264</v>
      </c>
    </row>
    <row r="14" ht="58" customHeight="1" spans="1:9">
      <c r="A14" s="7">
        <v>9</v>
      </c>
      <c r="B14" s="7" t="s">
        <v>281</v>
      </c>
      <c r="C14" s="11" t="s">
        <v>282</v>
      </c>
      <c r="D14" s="7">
        <v>10</v>
      </c>
      <c r="E14" s="7">
        <v>10</v>
      </c>
      <c r="F14" s="7"/>
      <c r="G14" s="7">
        <v>7</v>
      </c>
      <c r="H14" s="15" t="s">
        <v>361</v>
      </c>
      <c r="I14" s="7" t="s">
        <v>284</v>
      </c>
    </row>
    <row r="15" ht="78" customHeight="1" spans="1:9">
      <c r="A15" s="7">
        <v>10</v>
      </c>
      <c r="B15" s="7" t="s">
        <v>89</v>
      </c>
      <c r="C15" s="11" t="s">
        <v>285</v>
      </c>
      <c r="D15" s="7">
        <v>20</v>
      </c>
      <c r="E15" s="7">
        <v>17</v>
      </c>
      <c r="F15" s="15" t="s">
        <v>362</v>
      </c>
      <c r="G15" s="16">
        <v>17</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363</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82</v>
      </c>
      <c r="F5" s="7"/>
      <c r="G5" s="7">
        <f>SUM(G6:G15)</f>
        <v>81</v>
      </c>
      <c r="H5" s="7"/>
      <c r="I5" s="7"/>
    </row>
    <row r="6" ht="51" customHeight="1" spans="1:9">
      <c r="A6" s="7">
        <v>1</v>
      </c>
      <c r="B6" s="7" t="s">
        <v>83</v>
      </c>
      <c r="C6" s="11" t="s">
        <v>258</v>
      </c>
      <c r="D6" s="7">
        <v>10</v>
      </c>
      <c r="E6" s="7">
        <v>6</v>
      </c>
      <c r="F6" s="15" t="s">
        <v>364</v>
      </c>
      <c r="G6" s="12">
        <v>5</v>
      </c>
      <c r="H6" s="12" t="s">
        <v>365</v>
      </c>
      <c r="I6" s="7" t="s">
        <v>260</v>
      </c>
    </row>
    <row r="7" ht="24" spans="1:9">
      <c r="A7" s="7">
        <v>2</v>
      </c>
      <c r="B7" s="7" t="s">
        <v>84</v>
      </c>
      <c r="C7" s="11" t="s">
        <v>261</v>
      </c>
      <c r="D7" s="7">
        <v>10</v>
      </c>
      <c r="E7" s="7">
        <v>10</v>
      </c>
      <c r="F7" s="7"/>
      <c r="G7" s="7">
        <v>10</v>
      </c>
      <c r="H7" s="7"/>
      <c r="I7" s="7" t="s">
        <v>264</v>
      </c>
    </row>
    <row r="8" ht="24" spans="1:9">
      <c r="A8" s="7">
        <v>3</v>
      </c>
      <c r="B8" s="7" t="s">
        <v>265</v>
      </c>
      <c r="C8" s="13" t="s">
        <v>289</v>
      </c>
      <c r="D8" s="7">
        <v>5</v>
      </c>
      <c r="E8" s="7">
        <v>5</v>
      </c>
      <c r="F8" s="7"/>
      <c r="G8" s="7">
        <v>5</v>
      </c>
      <c r="H8" s="7"/>
      <c r="I8" s="7" t="s">
        <v>264</v>
      </c>
    </row>
    <row r="9" ht="39" customHeight="1" spans="1:9">
      <c r="A9" s="7">
        <v>4</v>
      </c>
      <c r="B9" s="7"/>
      <c r="C9" s="13" t="s">
        <v>290</v>
      </c>
      <c r="D9" s="7">
        <v>10</v>
      </c>
      <c r="E9" s="7">
        <v>10</v>
      </c>
      <c r="F9" s="7"/>
      <c r="G9" s="7">
        <v>7</v>
      </c>
      <c r="H9" s="7" t="s">
        <v>366</v>
      </c>
      <c r="I9" s="7" t="s">
        <v>264</v>
      </c>
    </row>
    <row r="10" ht="48" spans="1:9">
      <c r="A10" s="7">
        <v>5</v>
      </c>
      <c r="B10" s="7" t="s">
        <v>270</v>
      </c>
      <c r="C10" s="14" t="s">
        <v>367</v>
      </c>
      <c r="D10" s="7">
        <v>5</v>
      </c>
      <c r="E10" s="7">
        <v>5</v>
      </c>
      <c r="F10" s="7"/>
      <c r="G10" s="7">
        <v>5</v>
      </c>
      <c r="H10" s="7" t="s">
        <v>272</v>
      </c>
      <c r="I10" s="7" t="s">
        <v>273</v>
      </c>
    </row>
    <row r="11" ht="84" customHeight="1" spans="1:9">
      <c r="A11" s="7">
        <v>6</v>
      </c>
      <c r="B11" s="7"/>
      <c r="C11" s="13" t="s">
        <v>274</v>
      </c>
      <c r="D11" s="7">
        <v>9</v>
      </c>
      <c r="E11" s="7">
        <v>4.5</v>
      </c>
      <c r="F11" s="15" t="s">
        <v>368</v>
      </c>
      <c r="G11" s="7">
        <v>7.5</v>
      </c>
      <c r="H11" s="15" t="s">
        <v>347</v>
      </c>
      <c r="I11" s="7" t="s">
        <v>273</v>
      </c>
    </row>
    <row r="12" ht="72" spans="1:9">
      <c r="A12" s="7">
        <v>7</v>
      </c>
      <c r="B12" s="7"/>
      <c r="C12" s="13" t="s">
        <v>277</v>
      </c>
      <c r="D12" s="7">
        <v>6</v>
      </c>
      <c r="E12" s="7">
        <v>4.5</v>
      </c>
      <c r="F12" s="15" t="s">
        <v>369</v>
      </c>
      <c r="G12" s="18">
        <v>4.5</v>
      </c>
      <c r="H12" s="7" t="s">
        <v>370</v>
      </c>
      <c r="I12" s="7" t="s">
        <v>273</v>
      </c>
    </row>
    <row r="13" ht="60" customHeight="1" spans="1:9">
      <c r="A13" s="7">
        <v>8</v>
      </c>
      <c r="B13" s="7" t="s">
        <v>87</v>
      </c>
      <c r="C13" s="11" t="s">
        <v>279</v>
      </c>
      <c r="D13" s="7">
        <v>15</v>
      </c>
      <c r="E13" s="7">
        <v>13</v>
      </c>
      <c r="F13" s="15" t="s">
        <v>371</v>
      </c>
      <c r="G13" s="7">
        <v>13</v>
      </c>
      <c r="H13" s="15" t="s">
        <v>371</v>
      </c>
      <c r="I13" s="7" t="s">
        <v>264</v>
      </c>
    </row>
    <row r="14" ht="48" spans="1:9">
      <c r="A14" s="7">
        <v>9</v>
      </c>
      <c r="B14" s="7" t="s">
        <v>281</v>
      </c>
      <c r="C14" s="11" t="s">
        <v>282</v>
      </c>
      <c r="D14" s="7">
        <v>10</v>
      </c>
      <c r="E14" s="7">
        <v>10</v>
      </c>
      <c r="F14" s="7"/>
      <c r="G14" s="7">
        <v>7</v>
      </c>
      <c r="H14" s="15" t="s">
        <v>372</v>
      </c>
      <c r="I14" s="7" t="s">
        <v>284</v>
      </c>
    </row>
    <row r="15" ht="72" customHeight="1" spans="1:9">
      <c r="A15" s="7">
        <v>10</v>
      </c>
      <c r="B15" s="7" t="s">
        <v>89</v>
      </c>
      <c r="C15" s="11" t="s">
        <v>285</v>
      </c>
      <c r="D15" s="7">
        <v>20</v>
      </c>
      <c r="E15" s="7">
        <v>14</v>
      </c>
      <c r="F15" s="15" t="s">
        <v>373</v>
      </c>
      <c r="G15" s="16">
        <v>17</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374</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83</v>
      </c>
      <c r="F5" s="7"/>
      <c r="G5" s="7">
        <f>SUM(G6:G15)</f>
        <v>82.96</v>
      </c>
      <c r="H5" s="7"/>
      <c r="I5" s="7"/>
    </row>
    <row r="6" ht="51" customHeight="1" spans="1:9">
      <c r="A6" s="7">
        <v>1</v>
      </c>
      <c r="B6" s="7" t="s">
        <v>83</v>
      </c>
      <c r="C6" s="11" t="s">
        <v>258</v>
      </c>
      <c r="D6" s="7">
        <v>10</v>
      </c>
      <c r="E6" s="7">
        <v>6</v>
      </c>
      <c r="F6" s="7" t="s">
        <v>354</v>
      </c>
      <c r="G6" s="7">
        <v>6</v>
      </c>
      <c r="H6" s="7"/>
      <c r="I6" s="7" t="s">
        <v>260</v>
      </c>
    </row>
    <row r="7" ht="24" spans="1:9">
      <c r="A7" s="7">
        <v>2</v>
      </c>
      <c r="B7" s="7" t="s">
        <v>84</v>
      </c>
      <c r="C7" s="11" t="s">
        <v>261</v>
      </c>
      <c r="D7" s="7">
        <v>10</v>
      </c>
      <c r="E7" s="7">
        <v>10</v>
      </c>
      <c r="F7" s="7"/>
      <c r="G7" s="7">
        <v>10</v>
      </c>
      <c r="H7" s="7"/>
      <c r="I7" s="7" t="s">
        <v>264</v>
      </c>
    </row>
    <row r="8" ht="24" spans="1:9">
      <c r="A8" s="7">
        <v>3</v>
      </c>
      <c r="B8" s="7" t="s">
        <v>265</v>
      </c>
      <c r="C8" s="13" t="s">
        <v>289</v>
      </c>
      <c r="D8" s="7">
        <v>5</v>
      </c>
      <c r="E8" s="7">
        <v>5</v>
      </c>
      <c r="F8" s="7"/>
      <c r="G8" s="7">
        <v>5</v>
      </c>
      <c r="H8" s="7"/>
      <c r="I8" s="7" t="s">
        <v>264</v>
      </c>
    </row>
    <row r="9" ht="39" customHeight="1" spans="1:9">
      <c r="A9" s="7">
        <v>4</v>
      </c>
      <c r="B9" s="7"/>
      <c r="C9" s="13" t="s">
        <v>290</v>
      </c>
      <c r="D9" s="7">
        <v>10</v>
      </c>
      <c r="E9" s="7">
        <v>10</v>
      </c>
      <c r="F9" s="7"/>
      <c r="G9" s="7">
        <v>7.96</v>
      </c>
      <c r="H9" s="7" t="s">
        <v>375</v>
      </c>
      <c r="I9" s="7" t="s">
        <v>264</v>
      </c>
    </row>
    <row r="10" ht="48" spans="1:9">
      <c r="A10" s="7">
        <v>5</v>
      </c>
      <c r="B10" s="7" t="s">
        <v>270</v>
      </c>
      <c r="C10" s="14" t="s">
        <v>367</v>
      </c>
      <c r="D10" s="7">
        <v>5</v>
      </c>
      <c r="E10" s="7">
        <v>5</v>
      </c>
      <c r="F10" s="7"/>
      <c r="G10" s="7">
        <v>5</v>
      </c>
      <c r="H10" s="7" t="s">
        <v>272</v>
      </c>
      <c r="I10" s="7" t="s">
        <v>273</v>
      </c>
    </row>
    <row r="11" ht="84" customHeight="1" spans="1:9">
      <c r="A11" s="7">
        <v>6</v>
      </c>
      <c r="B11" s="7"/>
      <c r="C11" s="13" t="s">
        <v>274</v>
      </c>
      <c r="D11" s="7">
        <v>9</v>
      </c>
      <c r="E11" s="7">
        <v>6</v>
      </c>
      <c r="F11" s="15" t="s">
        <v>376</v>
      </c>
      <c r="G11" s="7">
        <v>7.5</v>
      </c>
      <c r="H11" s="15" t="s">
        <v>347</v>
      </c>
      <c r="I11" s="7" t="s">
        <v>273</v>
      </c>
    </row>
    <row r="12" ht="60" spans="1:9">
      <c r="A12" s="7">
        <v>7</v>
      </c>
      <c r="B12" s="7"/>
      <c r="C12" s="13" t="s">
        <v>277</v>
      </c>
      <c r="D12" s="7">
        <v>6</v>
      </c>
      <c r="E12" s="7">
        <v>6</v>
      </c>
      <c r="F12" s="7"/>
      <c r="G12" s="7">
        <v>4.5</v>
      </c>
      <c r="H12" s="7" t="s">
        <v>349</v>
      </c>
      <c r="I12" s="7" t="s">
        <v>273</v>
      </c>
    </row>
    <row r="13" ht="60" customHeight="1" spans="1:9">
      <c r="A13" s="7">
        <v>8</v>
      </c>
      <c r="B13" s="7" t="s">
        <v>87</v>
      </c>
      <c r="C13" s="11" t="s">
        <v>279</v>
      </c>
      <c r="D13" s="7">
        <v>15</v>
      </c>
      <c r="E13" s="7">
        <v>12</v>
      </c>
      <c r="F13" s="15" t="s">
        <v>377</v>
      </c>
      <c r="G13" s="7">
        <v>12</v>
      </c>
      <c r="H13" s="15" t="s">
        <v>377</v>
      </c>
      <c r="I13" s="7" t="s">
        <v>264</v>
      </c>
    </row>
    <row r="14" ht="48" spans="1:9">
      <c r="A14" s="7">
        <v>9</v>
      </c>
      <c r="B14" s="7" t="s">
        <v>281</v>
      </c>
      <c r="C14" s="11" t="s">
        <v>282</v>
      </c>
      <c r="D14" s="7">
        <v>10</v>
      </c>
      <c r="E14" s="7">
        <v>7</v>
      </c>
      <c r="F14" s="15" t="s">
        <v>164</v>
      </c>
      <c r="G14" s="7">
        <v>7</v>
      </c>
      <c r="H14" s="15" t="s">
        <v>164</v>
      </c>
      <c r="I14" s="7" t="s">
        <v>284</v>
      </c>
    </row>
    <row r="15" ht="72" customHeight="1" spans="1:9">
      <c r="A15" s="7">
        <v>10</v>
      </c>
      <c r="B15" s="7" t="s">
        <v>89</v>
      </c>
      <c r="C15" s="11" t="s">
        <v>285</v>
      </c>
      <c r="D15" s="7">
        <v>20</v>
      </c>
      <c r="E15" s="7">
        <v>16</v>
      </c>
      <c r="F15" s="15" t="s">
        <v>378</v>
      </c>
      <c r="G15" s="16">
        <v>18</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71.3796296296296" style="1" customWidth="1"/>
    <col min="4" max="4" width="5.12962962962963" style="1" customWidth="1"/>
    <col min="5" max="5" width="10" style="1" customWidth="1"/>
    <col min="6" max="6" width="17.5" style="1" customWidth="1"/>
    <col min="7" max="7" width="9.62962962962963" style="1" customWidth="1"/>
    <col min="8" max="8" width="45.2685185185185" style="1" customWidth="1"/>
    <col min="9" max="9" width="6.37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379</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86</v>
      </c>
      <c r="F5" s="7"/>
      <c r="G5" s="7">
        <f>SUM(G6:G15)</f>
        <v>85.72</v>
      </c>
      <c r="H5" s="7"/>
      <c r="I5" s="7"/>
    </row>
    <row r="6" ht="36" spans="1:9">
      <c r="A6" s="7">
        <v>1</v>
      </c>
      <c r="B6" s="7" t="s">
        <v>83</v>
      </c>
      <c r="C6" s="11" t="s">
        <v>258</v>
      </c>
      <c r="D6" s="7">
        <v>10</v>
      </c>
      <c r="E6" s="20">
        <v>9</v>
      </c>
      <c r="F6" s="20" t="s">
        <v>380</v>
      </c>
      <c r="G6" s="7">
        <v>8</v>
      </c>
      <c r="H6" s="12" t="s">
        <v>381</v>
      </c>
      <c r="I6" s="7" t="s">
        <v>260</v>
      </c>
    </row>
    <row r="7" ht="36" spans="1:9">
      <c r="A7" s="7">
        <v>2</v>
      </c>
      <c r="B7" s="7" t="s">
        <v>84</v>
      </c>
      <c r="C7" s="11" t="s">
        <v>261</v>
      </c>
      <c r="D7" s="7">
        <v>10</v>
      </c>
      <c r="E7" s="20">
        <v>10</v>
      </c>
      <c r="F7" s="20"/>
      <c r="G7" s="7">
        <v>10</v>
      </c>
      <c r="H7" s="7"/>
      <c r="I7" s="7" t="s">
        <v>264</v>
      </c>
    </row>
    <row r="8" ht="37" customHeight="1" spans="1:9">
      <c r="A8" s="7">
        <v>3</v>
      </c>
      <c r="B8" s="7" t="s">
        <v>265</v>
      </c>
      <c r="C8" s="13" t="s">
        <v>289</v>
      </c>
      <c r="D8" s="7">
        <v>5</v>
      </c>
      <c r="E8" s="20">
        <v>4</v>
      </c>
      <c r="F8" s="20"/>
      <c r="G8" s="7">
        <v>4</v>
      </c>
      <c r="H8" s="7"/>
      <c r="I8" s="7" t="s">
        <v>264</v>
      </c>
    </row>
    <row r="9" ht="36" customHeight="1" spans="1:9">
      <c r="A9" s="7">
        <v>4</v>
      </c>
      <c r="B9" s="7"/>
      <c r="C9" s="13" t="s">
        <v>290</v>
      </c>
      <c r="D9" s="7">
        <v>10</v>
      </c>
      <c r="E9" s="20">
        <v>6</v>
      </c>
      <c r="F9" s="20" t="s">
        <v>382</v>
      </c>
      <c r="G9" s="7">
        <v>8.72</v>
      </c>
      <c r="H9" s="7" t="s">
        <v>383</v>
      </c>
      <c r="I9" s="7" t="s">
        <v>264</v>
      </c>
    </row>
    <row r="10" ht="48" spans="1:9">
      <c r="A10" s="7">
        <v>5</v>
      </c>
      <c r="B10" s="7" t="s">
        <v>270</v>
      </c>
      <c r="C10" s="14" t="s">
        <v>271</v>
      </c>
      <c r="D10" s="7">
        <v>5</v>
      </c>
      <c r="E10" s="20">
        <v>5</v>
      </c>
      <c r="F10" s="20"/>
      <c r="G10" s="21">
        <v>5</v>
      </c>
      <c r="H10" s="7" t="s">
        <v>272</v>
      </c>
      <c r="I10" s="7" t="s">
        <v>273</v>
      </c>
    </row>
    <row r="11" ht="79" customHeight="1" spans="1:9">
      <c r="A11" s="7">
        <v>6</v>
      </c>
      <c r="B11" s="7"/>
      <c r="C11" s="13" t="s">
        <v>274</v>
      </c>
      <c r="D11" s="7">
        <v>9</v>
      </c>
      <c r="E11" s="20">
        <v>7.5</v>
      </c>
      <c r="F11" s="20" t="s">
        <v>384</v>
      </c>
      <c r="G11" s="21">
        <v>7.5</v>
      </c>
      <c r="H11" s="15" t="s">
        <v>385</v>
      </c>
      <c r="I11" s="7" t="s">
        <v>273</v>
      </c>
    </row>
    <row r="12" ht="84" spans="1:9">
      <c r="A12" s="7">
        <v>7</v>
      </c>
      <c r="B12" s="7"/>
      <c r="C12" s="13" t="s">
        <v>277</v>
      </c>
      <c r="D12" s="7">
        <v>6</v>
      </c>
      <c r="E12" s="20">
        <v>4.5</v>
      </c>
      <c r="F12" s="20" t="s">
        <v>386</v>
      </c>
      <c r="G12" s="21">
        <v>4.5</v>
      </c>
      <c r="H12" s="7" t="s">
        <v>349</v>
      </c>
      <c r="I12" s="7" t="s">
        <v>273</v>
      </c>
    </row>
    <row r="13" ht="48" spans="1:9">
      <c r="A13" s="7">
        <v>8</v>
      </c>
      <c r="B13" s="7" t="s">
        <v>87</v>
      </c>
      <c r="C13" s="11" t="s">
        <v>279</v>
      </c>
      <c r="D13" s="7">
        <v>15</v>
      </c>
      <c r="E13" s="20">
        <v>14</v>
      </c>
      <c r="F13" s="20" t="s">
        <v>387</v>
      </c>
      <c r="G13" s="20">
        <v>14</v>
      </c>
      <c r="H13" s="20" t="s">
        <v>387</v>
      </c>
      <c r="I13" s="7" t="s">
        <v>264</v>
      </c>
    </row>
    <row r="14" ht="72" spans="1:9">
      <c r="A14" s="7">
        <v>9</v>
      </c>
      <c r="B14" s="7" t="s">
        <v>281</v>
      </c>
      <c r="C14" s="11" t="s">
        <v>282</v>
      </c>
      <c r="D14" s="7">
        <v>10</v>
      </c>
      <c r="E14" s="20">
        <v>10</v>
      </c>
      <c r="F14" s="20"/>
      <c r="G14" s="7">
        <v>7</v>
      </c>
      <c r="H14" s="7" t="s">
        <v>170</v>
      </c>
      <c r="I14" s="7" t="s">
        <v>284</v>
      </c>
    </row>
    <row r="15" ht="72" customHeight="1" spans="1:9">
      <c r="A15" s="7">
        <v>10</v>
      </c>
      <c r="B15" s="7" t="s">
        <v>89</v>
      </c>
      <c r="C15" s="11" t="s">
        <v>285</v>
      </c>
      <c r="D15" s="7">
        <v>20</v>
      </c>
      <c r="E15" s="20">
        <v>16</v>
      </c>
      <c r="F15" s="20" t="s">
        <v>388</v>
      </c>
      <c r="G15" s="16">
        <v>17</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5.6"/>
  <cols>
    <col min="1" max="1" width="4" style="1" customWidth="1"/>
    <col min="2" max="2" width="12.25" style="1" customWidth="1"/>
    <col min="3" max="3" width="63.9907407407407" style="1" customWidth="1"/>
    <col min="4" max="4" width="5.12962962962963" style="1" customWidth="1"/>
    <col min="5" max="5" width="8.5" style="1" customWidth="1"/>
    <col min="6" max="6" width="25.5833333333333" style="1" customWidth="1"/>
    <col min="7" max="7" width="9.51851851851852" style="1" customWidth="1"/>
    <col min="8" max="8" width="19.1296296296296" style="1" customWidth="1"/>
    <col min="9" max="9" width="6.5"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389</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89.5</v>
      </c>
      <c r="F5" s="7"/>
      <c r="G5" s="7">
        <f>SUM(G6:G15)</f>
        <v>91.5</v>
      </c>
      <c r="H5" s="7"/>
      <c r="I5" s="7"/>
    </row>
    <row r="6" ht="24" spans="1:9">
      <c r="A6" s="7">
        <v>1</v>
      </c>
      <c r="B6" s="7" t="s">
        <v>83</v>
      </c>
      <c r="C6" s="11" t="s">
        <v>258</v>
      </c>
      <c r="D6" s="7">
        <v>10</v>
      </c>
      <c r="E6" s="21">
        <v>10</v>
      </c>
      <c r="F6" s="21"/>
      <c r="G6" s="7">
        <v>10</v>
      </c>
      <c r="H6" s="7" t="s">
        <v>390</v>
      </c>
      <c r="I6" s="7" t="s">
        <v>260</v>
      </c>
    </row>
    <row r="7" ht="24" spans="1:9">
      <c r="A7" s="7">
        <v>2</v>
      </c>
      <c r="B7" s="7" t="s">
        <v>84</v>
      </c>
      <c r="C7" s="11" t="s">
        <v>261</v>
      </c>
      <c r="D7" s="7">
        <v>10</v>
      </c>
      <c r="E7" s="21">
        <v>10</v>
      </c>
      <c r="F7" s="21"/>
      <c r="G7" s="7">
        <v>10</v>
      </c>
      <c r="H7" s="7"/>
      <c r="I7" s="7" t="s">
        <v>264</v>
      </c>
    </row>
    <row r="8" ht="24" spans="1:9">
      <c r="A8" s="7">
        <v>3</v>
      </c>
      <c r="B8" s="7" t="s">
        <v>265</v>
      </c>
      <c r="C8" s="13" t="s">
        <v>289</v>
      </c>
      <c r="D8" s="7">
        <v>5</v>
      </c>
      <c r="E8" s="21">
        <v>5</v>
      </c>
      <c r="F8" s="21"/>
      <c r="G8" s="7">
        <v>5</v>
      </c>
      <c r="H8" s="7"/>
      <c r="I8" s="7" t="s">
        <v>264</v>
      </c>
    </row>
    <row r="9" ht="24" spans="1:9">
      <c r="A9" s="7">
        <v>4</v>
      </c>
      <c r="B9" s="7"/>
      <c r="C9" s="13" t="s">
        <v>290</v>
      </c>
      <c r="D9" s="7">
        <v>10</v>
      </c>
      <c r="E9" s="21">
        <v>10</v>
      </c>
      <c r="F9" s="21"/>
      <c r="G9" s="7">
        <v>10</v>
      </c>
      <c r="H9" s="7"/>
      <c r="I9" s="7" t="s">
        <v>264</v>
      </c>
    </row>
    <row r="10" ht="48" spans="1:9">
      <c r="A10" s="7">
        <v>5</v>
      </c>
      <c r="B10" s="7" t="s">
        <v>270</v>
      </c>
      <c r="C10" s="14" t="s">
        <v>271</v>
      </c>
      <c r="D10" s="7">
        <v>5</v>
      </c>
      <c r="E10" s="21">
        <v>5</v>
      </c>
      <c r="F10" s="21"/>
      <c r="G10" s="21">
        <v>5</v>
      </c>
      <c r="H10" s="7" t="s">
        <v>272</v>
      </c>
      <c r="I10" s="7" t="s">
        <v>273</v>
      </c>
    </row>
    <row r="11" ht="84" spans="1:9">
      <c r="A11" s="7">
        <v>6</v>
      </c>
      <c r="B11" s="7"/>
      <c r="C11" s="13" t="s">
        <v>274</v>
      </c>
      <c r="D11" s="7">
        <v>9</v>
      </c>
      <c r="E11" s="21">
        <v>7.5</v>
      </c>
      <c r="F11" s="21"/>
      <c r="G11" s="21">
        <v>7.5</v>
      </c>
      <c r="H11" s="15" t="s">
        <v>347</v>
      </c>
      <c r="I11" s="7" t="s">
        <v>273</v>
      </c>
    </row>
    <row r="12" ht="156" spans="1:9">
      <c r="A12" s="7">
        <v>7</v>
      </c>
      <c r="B12" s="7"/>
      <c r="C12" s="13" t="s">
        <v>277</v>
      </c>
      <c r="D12" s="7">
        <v>6</v>
      </c>
      <c r="E12" s="21">
        <v>3</v>
      </c>
      <c r="F12" s="22" t="s">
        <v>391</v>
      </c>
      <c r="G12" s="17">
        <v>3</v>
      </c>
      <c r="H12" s="7" t="s">
        <v>392</v>
      </c>
      <c r="I12" s="7" t="s">
        <v>273</v>
      </c>
    </row>
    <row r="13" ht="48" spans="1:9">
      <c r="A13" s="7">
        <v>8</v>
      </c>
      <c r="B13" s="7" t="s">
        <v>87</v>
      </c>
      <c r="C13" s="11" t="s">
        <v>279</v>
      </c>
      <c r="D13" s="7">
        <v>15</v>
      </c>
      <c r="E13" s="21">
        <v>14</v>
      </c>
      <c r="F13" s="21"/>
      <c r="G13" s="21">
        <v>14</v>
      </c>
      <c r="H13" s="21"/>
      <c r="I13" s="7" t="s">
        <v>264</v>
      </c>
    </row>
    <row r="14" ht="48" spans="1:9">
      <c r="A14" s="7">
        <v>9</v>
      </c>
      <c r="B14" s="7" t="s">
        <v>281</v>
      </c>
      <c r="C14" s="11" t="s">
        <v>282</v>
      </c>
      <c r="D14" s="7">
        <v>10</v>
      </c>
      <c r="E14" s="21">
        <v>9</v>
      </c>
      <c r="F14" s="21"/>
      <c r="G14" s="7">
        <v>10</v>
      </c>
      <c r="H14" s="7"/>
      <c r="I14" s="7" t="s">
        <v>284</v>
      </c>
    </row>
    <row r="15" ht="75" customHeight="1" spans="1:9">
      <c r="A15" s="7">
        <v>10</v>
      </c>
      <c r="B15" s="7" t="s">
        <v>89</v>
      </c>
      <c r="C15" s="11" t="s">
        <v>285</v>
      </c>
      <c r="D15" s="7">
        <v>20</v>
      </c>
      <c r="E15" s="21">
        <v>16</v>
      </c>
      <c r="F15" s="21" t="s">
        <v>393</v>
      </c>
      <c r="G15" s="16">
        <v>17</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1.8796296296296" style="1" customWidth="1"/>
    <col min="4" max="4" width="5.12962962962963" style="1" customWidth="1"/>
    <col min="5" max="5" width="8.75" style="1" customWidth="1"/>
    <col min="6" max="6" width="17.75" style="1" customWidth="1"/>
    <col min="7" max="7" width="12.5" style="1" customWidth="1"/>
    <col min="8" max="8" width="17.7314814814815" style="1" customWidth="1"/>
    <col min="9" max="9" width="7.87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394</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90.5</v>
      </c>
      <c r="F5" s="7"/>
      <c r="G5" s="7">
        <f>SUM(G6:G15)</f>
        <v>93.61</v>
      </c>
      <c r="H5" s="7"/>
      <c r="I5" s="7"/>
    </row>
    <row r="6" ht="24" spans="1:9">
      <c r="A6" s="7">
        <v>1</v>
      </c>
      <c r="B6" s="7" t="s">
        <v>83</v>
      </c>
      <c r="C6" s="11" t="s">
        <v>258</v>
      </c>
      <c r="D6" s="7">
        <v>10</v>
      </c>
      <c r="E6" s="21">
        <v>9</v>
      </c>
      <c r="F6" s="21" t="s">
        <v>395</v>
      </c>
      <c r="G6" s="7">
        <v>10</v>
      </c>
      <c r="H6" s="7" t="s">
        <v>390</v>
      </c>
      <c r="I6" s="7" t="s">
        <v>260</v>
      </c>
    </row>
    <row r="7" ht="24" spans="1:9">
      <c r="A7" s="7">
        <v>2</v>
      </c>
      <c r="B7" s="7" t="s">
        <v>84</v>
      </c>
      <c r="C7" s="11" t="s">
        <v>261</v>
      </c>
      <c r="D7" s="7">
        <v>10</v>
      </c>
      <c r="E7" s="21">
        <v>10</v>
      </c>
      <c r="F7" s="21"/>
      <c r="G7" s="7">
        <v>10</v>
      </c>
      <c r="H7" s="7"/>
      <c r="I7" s="7" t="s">
        <v>264</v>
      </c>
    </row>
    <row r="8" ht="24" spans="1:9">
      <c r="A8" s="7">
        <v>3</v>
      </c>
      <c r="B8" s="7" t="s">
        <v>265</v>
      </c>
      <c r="C8" s="13" t="s">
        <v>289</v>
      </c>
      <c r="D8" s="7">
        <v>5</v>
      </c>
      <c r="E8" s="21">
        <v>5</v>
      </c>
      <c r="F8" s="21"/>
      <c r="G8" s="7">
        <v>5</v>
      </c>
      <c r="H8" s="7"/>
      <c r="I8" s="7" t="s">
        <v>264</v>
      </c>
    </row>
    <row r="9" ht="31" customHeight="1" spans="1:9">
      <c r="A9" s="7">
        <v>4</v>
      </c>
      <c r="B9" s="7"/>
      <c r="C9" s="13" t="s">
        <v>290</v>
      </c>
      <c r="D9" s="7">
        <v>10</v>
      </c>
      <c r="E9" s="21">
        <v>9</v>
      </c>
      <c r="F9" s="21" t="s">
        <v>382</v>
      </c>
      <c r="G9" s="7">
        <v>9.61</v>
      </c>
      <c r="H9" s="7" t="s">
        <v>396</v>
      </c>
      <c r="I9" s="7" t="s">
        <v>264</v>
      </c>
    </row>
    <row r="10" ht="60" spans="1:9">
      <c r="A10" s="7">
        <v>5</v>
      </c>
      <c r="B10" s="7" t="s">
        <v>270</v>
      </c>
      <c r="C10" s="14" t="s">
        <v>271</v>
      </c>
      <c r="D10" s="7">
        <v>5</v>
      </c>
      <c r="E10" s="21">
        <v>5</v>
      </c>
      <c r="F10" s="21"/>
      <c r="G10" s="21">
        <v>5</v>
      </c>
      <c r="H10" s="7" t="s">
        <v>272</v>
      </c>
      <c r="I10" s="7" t="s">
        <v>273</v>
      </c>
    </row>
    <row r="11" ht="84" spans="1:9">
      <c r="A11" s="7">
        <v>6</v>
      </c>
      <c r="B11" s="7"/>
      <c r="C11" s="13" t="s">
        <v>274</v>
      </c>
      <c r="D11" s="7">
        <v>9</v>
      </c>
      <c r="E11" s="21">
        <v>9</v>
      </c>
      <c r="F11" s="21"/>
      <c r="G11" s="21">
        <v>7.5</v>
      </c>
      <c r="H11" s="15" t="s">
        <v>347</v>
      </c>
      <c r="I11" s="7" t="s">
        <v>273</v>
      </c>
    </row>
    <row r="12" ht="54" customHeight="1" spans="1:9">
      <c r="A12" s="7">
        <v>7</v>
      </c>
      <c r="B12" s="7"/>
      <c r="C12" s="13" t="s">
        <v>277</v>
      </c>
      <c r="D12" s="7">
        <v>6</v>
      </c>
      <c r="E12" s="21">
        <v>4.5</v>
      </c>
      <c r="F12" s="21" t="s">
        <v>397</v>
      </c>
      <c r="G12" s="21">
        <v>4.5</v>
      </c>
      <c r="H12" s="7" t="s">
        <v>392</v>
      </c>
      <c r="I12" s="7" t="s">
        <v>273</v>
      </c>
    </row>
    <row r="13" ht="58" customHeight="1" spans="1:9">
      <c r="A13" s="7">
        <v>8</v>
      </c>
      <c r="B13" s="7" t="s">
        <v>87</v>
      </c>
      <c r="C13" s="11" t="s">
        <v>279</v>
      </c>
      <c r="D13" s="7">
        <v>15</v>
      </c>
      <c r="E13" s="21">
        <v>13</v>
      </c>
      <c r="F13" s="21" t="s">
        <v>398</v>
      </c>
      <c r="G13" s="21">
        <v>13</v>
      </c>
      <c r="H13" s="21" t="s">
        <v>398</v>
      </c>
      <c r="I13" s="7" t="s">
        <v>264</v>
      </c>
    </row>
    <row r="14" ht="59" customHeight="1" spans="1:9">
      <c r="A14" s="7">
        <v>9</v>
      </c>
      <c r="B14" s="7" t="s">
        <v>281</v>
      </c>
      <c r="C14" s="11" t="s">
        <v>282</v>
      </c>
      <c r="D14" s="7">
        <v>10</v>
      </c>
      <c r="E14" s="21">
        <v>9</v>
      </c>
      <c r="F14" s="21"/>
      <c r="G14" s="7">
        <v>10</v>
      </c>
      <c r="H14" s="7"/>
      <c r="I14" s="7" t="s">
        <v>284</v>
      </c>
    </row>
    <row r="15" ht="66" customHeight="1" spans="1:9">
      <c r="A15" s="7">
        <v>10</v>
      </c>
      <c r="B15" s="7" t="s">
        <v>89</v>
      </c>
      <c r="C15" s="11" t="s">
        <v>285</v>
      </c>
      <c r="D15" s="7">
        <v>20</v>
      </c>
      <c r="E15" s="21">
        <v>17</v>
      </c>
      <c r="F15" s="21" t="s">
        <v>399</v>
      </c>
      <c r="G15" s="16">
        <v>19</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1" style="1" customWidth="1"/>
    <col min="4" max="4" width="5.12962962962963" style="1" customWidth="1"/>
    <col min="5" max="5" width="8" style="1" customWidth="1"/>
    <col min="6" max="6" width="21.3796296296296" style="1" customWidth="1"/>
    <col min="7" max="7" width="9.5" style="1" customWidth="1"/>
    <col min="8" max="8" width="20.75" style="1" customWidth="1"/>
    <col min="9" max="9" width="8.6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400</v>
      </c>
      <c r="B3" s="6"/>
      <c r="C3" s="6"/>
      <c r="D3" s="6"/>
      <c r="E3" s="6"/>
      <c r="F3" s="6"/>
      <c r="G3" s="6"/>
      <c r="H3" s="6"/>
      <c r="I3" s="6"/>
    </row>
    <row r="4" ht="27" customHeight="1" spans="1:9">
      <c r="A4" s="21" t="s">
        <v>2</v>
      </c>
      <c r="B4" s="21" t="s">
        <v>249</v>
      </c>
      <c r="C4" s="21" t="s">
        <v>250</v>
      </c>
      <c r="D4" s="21" t="s">
        <v>251</v>
      </c>
      <c r="E4" s="7" t="s">
        <v>252</v>
      </c>
      <c r="F4" s="7" t="s">
        <v>253</v>
      </c>
      <c r="G4" s="7" t="s">
        <v>254</v>
      </c>
      <c r="H4" s="7" t="s">
        <v>255</v>
      </c>
      <c r="I4" s="17" t="s">
        <v>256</v>
      </c>
    </row>
    <row r="5" ht="14.4" spans="1:9">
      <c r="A5" s="23" t="s">
        <v>257</v>
      </c>
      <c r="B5" s="24"/>
      <c r="C5" s="25"/>
      <c r="D5" s="21">
        <v>100</v>
      </c>
      <c r="E5" s="21">
        <f>SUM(E6:E15)</f>
        <v>89.5</v>
      </c>
      <c r="F5" s="21"/>
      <c r="G5" s="21">
        <f>SUM(G6:G15)</f>
        <v>89.95</v>
      </c>
      <c r="H5" s="21"/>
      <c r="I5" s="7"/>
    </row>
    <row r="6" ht="36" spans="1:9">
      <c r="A6" s="21">
        <v>1</v>
      </c>
      <c r="B6" s="7" t="s">
        <v>83</v>
      </c>
      <c r="C6" s="11" t="s">
        <v>258</v>
      </c>
      <c r="D6" s="21">
        <v>10</v>
      </c>
      <c r="E6" s="21">
        <v>10</v>
      </c>
      <c r="F6" s="21"/>
      <c r="G6" s="7">
        <v>10</v>
      </c>
      <c r="H6" s="7" t="s">
        <v>390</v>
      </c>
      <c r="I6" s="7" t="s">
        <v>260</v>
      </c>
    </row>
    <row r="7" ht="24" spans="1:9">
      <c r="A7" s="21">
        <v>2</v>
      </c>
      <c r="B7" s="7" t="s">
        <v>84</v>
      </c>
      <c r="C7" s="11" t="s">
        <v>261</v>
      </c>
      <c r="D7" s="21">
        <v>10</v>
      </c>
      <c r="E7" s="21">
        <v>10</v>
      </c>
      <c r="F7" s="21"/>
      <c r="G7" s="21">
        <v>10</v>
      </c>
      <c r="H7" s="21"/>
      <c r="I7" s="7" t="s">
        <v>264</v>
      </c>
    </row>
    <row r="8" ht="24" spans="1:9">
      <c r="A8" s="21">
        <v>3</v>
      </c>
      <c r="B8" s="7" t="s">
        <v>265</v>
      </c>
      <c r="C8" s="13" t="s">
        <v>289</v>
      </c>
      <c r="D8" s="21">
        <v>5</v>
      </c>
      <c r="E8" s="21">
        <v>5</v>
      </c>
      <c r="F8" s="21"/>
      <c r="G8" s="21">
        <v>5</v>
      </c>
      <c r="H8" s="21"/>
      <c r="I8" s="7" t="s">
        <v>264</v>
      </c>
    </row>
    <row r="9" ht="28" customHeight="1" spans="1:9">
      <c r="A9" s="21">
        <v>4</v>
      </c>
      <c r="B9" s="7"/>
      <c r="C9" s="13" t="s">
        <v>290</v>
      </c>
      <c r="D9" s="21">
        <v>10</v>
      </c>
      <c r="E9" s="21">
        <v>9</v>
      </c>
      <c r="F9" s="21" t="s">
        <v>382</v>
      </c>
      <c r="G9" s="21">
        <v>8.95</v>
      </c>
      <c r="H9" s="21" t="s">
        <v>401</v>
      </c>
      <c r="I9" s="7" t="s">
        <v>264</v>
      </c>
    </row>
    <row r="10" ht="41" customHeight="1" spans="1:9">
      <c r="A10" s="21">
        <v>5</v>
      </c>
      <c r="B10" s="7" t="s">
        <v>270</v>
      </c>
      <c r="C10" s="14" t="s">
        <v>271</v>
      </c>
      <c r="D10" s="21">
        <v>5</v>
      </c>
      <c r="E10" s="21">
        <v>5</v>
      </c>
      <c r="F10" s="21"/>
      <c r="G10" s="21">
        <v>5</v>
      </c>
      <c r="H10" s="7" t="s">
        <v>272</v>
      </c>
      <c r="I10" s="7" t="s">
        <v>273</v>
      </c>
    </row>
    <row r="11" ht="96" spans="1:9">
      <c r="A11" s="21">
        <v>6</v>
      </c>
      <c r="B11" s="7"/>
      <c r="C11" s="13" t="s">
        <v>274</v>
      </c>
      <c r="D11" s="21">
        <v>9</v>
      </c>
      <c r="E11" s="21">
        <v>7.5</v>
      </c>
      <c r="F11" s="21" t="s">
        <v>402</v>
      </c>
      <c r="G11" s="21">
        <v>7.5</v>
      </c>
      <c r="H11" s="15" t="s">
        <v>347</v>
      </c>
      <c r="I11" s="7" t="s">
        <v>273</v>
      </c>
    </row>
    <row r="12" ht="51" customHeight="1" spans="1:9">
      <c r="A12" s="21">
        <v>7</v>
      </c>
      <c r="B12" s="7"/>
      <c r="C12" s="13" t="s">
        <v>277</v>
      </c>
      <c r="D12" s="21">
        <v>6</v>
      </c>
      <c r="E12" s="21">
        <v>3</v>
      </c>
      <c r="F12" s="21" t="s">
        <v>403</v>
      </c>
      <c r="G12" s="7">
        <v>1.5</v>
      </c>
      <c r="H12" s="7" t="s">
        <v>404</v>
      </c>
      <c r="I12" s="7" t="s">
        <v>273</v>
      </c>
    </row>
    <row r="13" ht="64" customHeight="1" spans="1:9">
      <c r="A13" s="21">
        <v>8</v>
      </c>
      <c r="B13" s="7" t="s">
        <v>87</v>
      </c>
      <c r="C13" s="11" t="s">
        <v>279</v>
      </c>
      <c r="D13" s="21">
        <v>15</v>
      </c>
      <c r="E13" s="21">
        <v>14</v>
      </c>
      <c r="F13" s="21" t="s">
        <v>405</v>
      </c>
      <c r="G13" s="21">
        <v>14</v>
      </c>
      <c r="H13" s="21" t="s">
        <v>405</v>
      </c>
      <c r="I13" s="7" t="s">
        <v>264</v>
      </c>
    </row>
    <row r="14" ht="55" customHeight="1" spans="1:9">
      <c r="A14" s="21">
        <v>9</v>
      </c>
      <c r="B14" s="7" t="s">
        <v>281</v>
      </c>
      <c r="C14" s="11" t="s">
        <v>282</v>
      </c>
      <c r="D14" s="21">
        <v>10</v>
      </c>
      <c r="E14" s="21">
        <v>10</v>
      </c>
      <c r="F14" s="21"/>
      <c r="G14" s="21">
        <v>10</v>
      </c>
      <c r="H14" s="21"/>
      <c r="I14" s="7" t="s">
        <v>284</v>
      </c>
    </row>
    <row r="15" ht="78" customHeight="1" spans="1:9">
      <c r="A15" s="21">
        <v>10</v>
      </c>
      <c r="B15" s="7" t="s">
        <v>89</v>
      </c>
      <c r="C15" s="11" t="s">
        <v>285</v>
      </c>
      <c r="D15" s="21">
        <v>20</v>
      </c>
      <c r="E15" s="21">
        <v>16</v>
      </c>
      <c r="F15" s="21" t="s">
        <v>406</v>
      </c>
      <c r="G15" s="16">
        <v>18</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25" style="1" customWidth="1"/>
    <col min="4" max="4" width="5.12962962962963" style="1" customWidth="1"/>
    <col min="5" max="5" width="9.25" style="1" customWidth="1"/>
    <col min="6" max="6" width="17.5" style="1" customWidth="1"/>
    <col min="7" max="7" width="8.87962962962963" style="1" customWidth="1"/>
    <col min="8" max="8" width="17.1296296296296" style="1" customWidth="1"/>
    <col min="9" max="9" width="11"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407</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93.5</v>
      </c>
      <c r="F5" s="7"/>
      <c r="G5" s="7">
        <f>SUM(G6:G15)</f>
        <v>93.5</v>
      </c>
      <c r="H5" s="7"/>
      <c r="I5" s="7"/>
    </row>
    <row r="6" ht="33" customHeight="1" spans="1:9">
      <c r="A6" s="7">
        <v>1</v>
      </c>
      <c r="B6" s="7" t="s">
        <v>83</v>
      </c>
      <c r="C6" s="11" t="s">
        <v>258</v>
      </c>
      <c r="D6" s="7">
        <v>10</v>
      </c>
      <c r="E6" s="21">
        <v>10</v>
      </c>
      <c r="F6" s="21"/>
      <c r="G6" s="7">
        <v>10</v>
      </c>
      <c r="H6" s="7"/>
      <c r="I6" s="7" t="s">
        <v>260</v>
      </c>
    </row>
    <row r="7" ht="24" spans="1:9">
      <c r="A7" s="7">
        <v>2</v>
      </c>
      <c r="B7" s="7" t="s">
        <v>84</v>
      </c>
      <c r="C7" s="11" t="s">
        <v>261</v>
      </c>
      <c r="D7" s="7">
        <v>10</v>
      </c>
      <c r="E7" s="21">
        <v>10</v>
      </c>
      <c r="F7" s="21"/>
      <c r="G7" s="7">
        <v>10</v>
      </c>
      <c r="H7" s="7"/>
      <c r="I7" s="7" t="s">
        <v>264</v>
      </c>
    </row>
    <row r="8" ht="24" spans="1:9">
      <c r="A8" s="7">
        <v>3</v>
      </c>
      <c r="B8" s="7" t="s">
        <v>265</v>
      </c>
      <c r="C8" s="13" t="s">
        <v>289</v>
      </c>
      <c r="D8" s="7">
        <v>5</v>
      </c>
      <c r="E8" s="21">
        <v>5</v>
      </c>
      <c r="F8" s="21"/>
      <c r="G8" s="7">
        <v>5</v>
      </c>
      <c r="H8" s="7"/>
      <c r="I8" s="7" t="s">
        <v>264</v>
      </c>
    </row>
    <row r="9" ht="30" customHeight="1" spans="1:9">
      <c r="A9" s="7">
        <v>4</v>
      </c>
      <c r="B9" s="7"/>
      <c r="C9" s="13" t="s">
        <v>290</v>
      </c>
      <c r="D9" s="7">
        <v>10</v>
      </c>
      <c r="E9" s="21">
        <v>10</v>
      </c>
      <c r="F9" s="21"/>
      <c r="G9" s="7">
        <v>10</v>
      </c>
      <c r="H9" s="7"/>
      <c r="I9" s="7" t="s">
        <v>264</v>
      </c>
    </row>
    <row r="10" ht="42" customHeight="1" spans="1:9">
      <c r="A10" s="7">
        <v>5</v>
      </c>
      <c r="B10" s="7" t="s">
        <v>270</v>
      </c>
      <c r="C10" s="14" t="s">
        <v>271</v>
      </c>
      <c r="D10" s="7">
        <v>5</v>
      </c>
      <c r="E10" s="21">
        <v>5</v>
      </c>
      <c r="F10" s="21"/>
      <c r="G10" s="21">
        <v>5</v>
      </c>
      <c r="H10" s="7" t="s">
        <v>272</v>
      </c>
      <c r="I10" s="7" t="s">
        <v>273</v>
      </c>
    </row>
    <row r="11" ht="76" customHeight="1" spans="1:9">
      <c r="A11" s="7">
        <v>6</v>
      </c>
      <c r="B11" s="7"/>
      <c r="C11" s="13" t="s">
        <v>274</v>
      </c>
      <c r="D11" s="7">
        <v>9</v>
      </c>
      <c r="E11" s="21">
        <v>7.5</v>
      </c>
      <c r="F11" s="21" t="s">
        <v>408</v>
      </c>
      <c r="G11" s="21">
        <v>7.5</v>
      </c>
      <c r="H11" s="15" t="s">
        <v>347</v>
      </c>
      <c r="I11" s="7" t="s">
        <v>273</v>
      </c>
    </row>
    <row r="12" ht="55" customHeight="1" spans="1:9">
      <c r="A12" s="7">
        <v>7</v>
      </c>
      <c r="B12" s="7"/>
      <c r="C12" s="13" t="s">
        <v>277</v>
      </c>
      <c r="D12" s="7">
        <v>6</v>
      </c>
      <c r="E12" s="21">
        <v>6</v>
      </c>
      <c r="F12" s="21"/>
      <c r="G12" s="21">
        <v>5</v>
      </c>
      <c r="H12" s="7" t="s">
        <v>349</v>
      </c>
      <c r="I12" s="7" t="s">
        <v>273</v>
      </c>
    </row>
    <row r="13" ht="54" customHeight="1" spans="1:9">
      <c r="A13" s="7">
        <v>8</v>
      </c>
      <c r="B13" s="7" t="s">
        <v>87</v>
      </c>
      <c r="C13" s="11" t="s">
        <v>279</v>
      </c>
      <c r="D13" s="7">
        <v>15</v>
      </c>
      <c r="E13" s="21">
        <v>13</v>
      </c>
      <c r="F13" s="21" t="s">
        <v>398</v>
      </c>
      <c r="G13" s="21">
        <v>13</v>
      </c>
      <c r="H13" s="21" t="s">
        <v>398</v>
      </c>
      <c r="I13" s="7" t="s">
        <v>264</v>
      </c>
    </row>
    <row r="14" ht="53" customHeight="1" spans="1:9">
      <c r="A14" s="7">
        <v>9</v>
      </c>
      <c r="B14" s="7" t="s">
        <v>281</v>
      </c>
      <c r="C14" s="11" t="s">
        <v>282</v>
      </c>
      <c r="D14" s="7">
        <v>10</v>
      </c>
      <c r="E14" s="21">
        <v>10</v>
      </c>
      <c r="F14" s="21"/>
      <c r="G14" s="7">
        <v>10</v>
      </c>
      <c r="H14" s="7"/>
      <c r="I14" s="7" t="s">
        <v>284</v>
      </c>
    </row>
    <row r="15" ht="66" customHeight="1" spans="1:9">
      <c r="A15" s="7">
        <v>10</v>
      </c>
      <c r="B15" s="7" t="s">
        <v>89</v>
      </c>
      <c r="C15" s="11" t="s">
        <v>285</v>
      </c>
      <c r="D15" s="7">
        <v>20</v>
      </c>
      <c r="E15" s="21">
        <v>17</v>
      </c>
      <c r="F15" s="21" t="s">
        <v>409</v>
      </c>
      <c r="G15" s="16">
        <v>18</v>
      </c>
      <c r="H15" s="21"/>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4.4"/>
  <cols>
    <col min="1" max="1" width="3.12962962962963" style="43" customWidth="1"/>
    <col min="2" max="2" width="9" style="43" customWidth="1"/>
    <col min="3" max="3" width="13" style="43" customWidth="1"/>
    <col min="4" max="4" width="16.75" style="43" customWidth="1"/>
    <col min="5" max="5" width="8.37962962962963" style="43" hidden="1" customWidth="1"/>
    <col min="6" max="6" width="4.87962962962963" style="43" customWidth="1"/>
    <col min="7" max="7" width="7.75" style="43" customWidth="1"/>
    <col min="8" max="8" width="9.12962962962963" style="43" customWidth="1"/>
    <col min="9" max="9" width="4.87962962962963" style="43" hidden="1" customWidth="1"/>
    <col min="10" max="20" width="6.12962962962963" style="43" customWidth="1"/>
    <col min="21" max="21" width="4.75" style="43" customWidth="1"/>
    <col min="22" max="22" width="4.12962962962963" style="43" customWidth="1"/>
    <col min="23" max="24" width="9" style="44"/>
    <col min="25" max="16384" width="9" style="43"/>
  </cols>
  <sheetData>
    <row r="1" ht="15.6" spans="1:22">
      <c r="A1" s="45" t="s">
        <v>75</v>
      </c>
      <c r="B1" s="45"/>
      <c r="C1" s="45"/>
      <c r="D1" s="45"/>
      <c r="E1" s="45"/>
      <c r="F1" s="45"/>
      <c r="G1" s="37"/>
      <c r="H1" s="1"/>
      <c r="I1" s="1"/>
      <c r="J1" s="1"/>
      <c r="K1" s="1"/>
      <c r="L1" s="1"/>
      <c r="M1" s="1"/>
      <c r="N1" s="1"/>
      <c r="O1" s="1"/>
      <c r="P1" s="1"/>
      <c r="Q1" s="1"/>
      <c r="R1" s="1"/>
      <c r="S1" s="1"/>
      <c r="T1" s="1"/>
      <c r="U1" s="1"/>
      <c r="V1" s="1"/>
    </row>
    <row r="2" ht="31.8" spans="1:22">
      <c r="A2" s="46" t="s">
        <v>76</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77</v>
      </c>
      <c r="C3" s="48" t="s">
        <v>3</v>
      </c>
      <c r="D3" s="48" t="s">
        <v>4</v>
      </c>
      <c r="E3" s="48" t="s">
        <v>78</v>
      </c>
      <c r="F3" s="48" t="s">
        <v>79</v>
      </c>
      <c r="G3" s="48" t="s">
        <v>80</v>
      </c>
      <c r="H3" s="48" t="s">
        <v>81</v>
      </c>
      <c r="I3" s="55" t="s">
        <v>82</v>
      </c>
      <c r="J3" s="56" t="s">
        <v>83</v>
      </c>
      <c r="K3" s="57" t="s">
        <v>84</v>
      </c>
      <c r="L3" s="58" t="s">
        <v>85</v>
      </c>
      <c r="M3" s="58"/>
      <c r="N3" s="59" t="s">
        <v>86</v>
      </c>
      <c r="O3" s="58"/>
      <c r="P3" s="58"/>
      <c r="Q3" s="56" t="s">
        <v>87</v>
      </c>
      <c r="R3" s="58" t="s">
        <v>88</v>
      </c>
      <c r="S3" s="58"/>
      <c r="T3" s="56" t="s">
        <v>89</v>
      </c>
      <c r="U3" s="57" t="s">
        <v>90</v>
      </c>
      <c r="V3" s="48" t="s">
        <v>6</v>
      </c>
    </row>
    <row r="4" ht="38" customHeight="1" spans="1:22">
      <c r="A4" s="49"/>
      <c r="B4" s="49"/>
      <c r="C4" s="49"/>
      <c r="D4" s="49"/>
      <c r="E4" s="49"/>
      <c r="F4" s="49"/>
      <c r="G4" s="49"/>
      <c r="H4" s="49"/>
      <c r="I4" s="60"/>
      <c r="J4" s="61"/>
      <c r="K4" s="62"/>
      <c r="L4" s="63" t="s">
        <v>91</v>
      </c>
      <c r="M4" s="64" t="s">
        <v>92</v>
      </c>
      <c r="N4" s="64" t="s">
        <v>93</v>
      </c>
      <c r="O4" s="64" t="s">
        <v>94</v>
      </c>
      <c r="P4" s="64" t="s">
        <v>95</v>
      </c>
      <c r="Q4" s="61"/>
      <c r="R4" s="63" t="s">
        <v>96</v>
      </c>
      <c r="S4" s="64" t="s">
        <v>97</v>
      </c>
      <c r="T4" s="61"/>
      <c r="U4" s="62"/>
      <c r="V4" s="49"/>
    </row>
    <row r="5" spans="1:22">
      <c r="A5" s="50"/>
      <c r="B5" s="50"/>
      <c r="C5" s="51" t="s">
        <v>98</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99</v>
      </c>
      <c r="C6" s="51" t="s">
        <v>100</v>
      </c>
      <c r="D6" s="51" t="s">
        <v>101</v>
      </c>
      <c r="E6" s="51" t="s">
        <v>102</v>
      </c>
      <c r="F6" s="51" t="s">
        <v>103</v>
      </c>
      <c r="G6" s="53">
        <v>43406</v>
      </c>
      <c r="H6" s="54">
        <f>1652305509/10000</f>
        <v>165230.5509</v>
      </c>
      <c r="I6" s="65" t="s">
        <v>104</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105</v>
      </c>
      <c r="Y6" s="44" t="s">
        <v>106</v>
      </c>
    </row>
    <row r="7" ht="44" customHeight="1" spans="1:25">
      <c r="A7" s="50">
        <v>2</v>
      </c>
      <c r="B7" s="50" t="s">
        <v>107</v>
      </c>
      <c r="C7" s="51" t="s">
        <v>108</v>
      </c>
      <c r="D7" s="51" t="s">
        <v>109</v>
      </c>
      <c r="E7" s="51"/>
      <c r="F7" s="51" t="s">
        <v>103</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110</v>
      </c>
      <c r="Y7" s="44" t="s">
        <v>106</v>
      </c>
    </row>
    <row r="8" ht="44" customHeight="1" spans="1:25">
      <c r="A8" s="50">
        <v>3</v>
      </c>
      <c r="B8" s="50" t="s">
        <v>111</v>
      </c>
      <c r="C8" s="51" t="s">
        <v>112</v>
      </c>
      <c r="D8" s="51" t="s">
        <v>113</v>
      </c>
      <c r="E8" s="51" t="s">
        <v>114</v>
      </c>
      <c r="F8" s="51" t="s">
        <v>115</v>
      </c>
      <c r="G8" s="53">
        <v>43399</v>
      </c>
      <c r="H8" s="54">
        <f>1760676582/10000</f>
        <v>176067.6582</v>
      </c>
      <c r="I8" s="65" t="s">
        <v>104</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106</v>
      </c>
    </row>
    <row r="9" ht="44" customHeight="1" spans="1:25">
      <c r="A9" s="50">
        <v>4</v>
      </c>
      <c r="B9" s="50" t="s">
        <v>116</v>
      </c>
      <c r="C9" s="51" t="s">
        <v>117</v>
      </c>
      <c r="D9" s="51" t="s">
        <v>118</v>
      </c>
      <c r="E9" s="51" t="s">
        <v>119</v>
      </c>
      <c r="F9" s="51" t="s">
        <v>115</v>
      </c>
      <c r="G9" s="53">
        <v>43073</v>
      </c>
      <c r="H9" s="54">
        <f>122042340/10000</f>
        <v>12204.234</v>
      </c>
      <c r="I9" s="65" t="s">
        <v>104</v>
      </c>
      <c r="J9" s="66"/>
      <c r="K9" s="66"/>
      <c r="L9" s="66"/>
      <c r="M9" s="66"/>
      <c r="N9" s="66"/>
      <c r="O9" s="66"/>
      <c r="P9" s="66"/>
      <c r="Q9" s="66"/>
      <c r="R9" s="66"/>
      <c r="S9" s="66"/>
      <c r="T9" s="66"/>
      <c r="U9" s="66">
        <f t="shared" si="0"/>
        <v>0</v>
      </c>
      <c r="V9" s="51"/>
      <c r="Y9" s="44"/>
    </row>
    <row r="10" ht="44" customHeight="1" spans="1:25">
      <c r="A10" s="50">
        <v>5</v>
      </c>
      <c r="B10" s="50" t="s">
        <v>120</v>
      </c>
      <c r="C10" s="51" t="s">
        <v>121</v>
      </c>
      <c r="D10" s="51" t="s">
        <v>122</v>
      </c>
      <c r="E10" s="51" t="s">
        <v>123</v>
      </c>
      <c r="F10" s="51" t="s">
        <v>115</v>
      </c>
      <c r="G10" s="53">
        <v>43132</v>
      </c>
      <c r="H10" s="54">
        <f>1262464127.66/10000</f>
        <v>126246.412766</v>
      </c>
      <c r="I10" s="65" t="s">
        <v>104</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124</v>
      </c>
      <c r="Y10" s="44" t="s">
        <v>106</v>
      </c>
    </row>
    <row r="11" ht="44" customHeight="1" spans="1:25">
      <c r="A11" s="50">
        <v>6</v>
      </c>
      <c r="B11" s="50" t="s">
        <v>125</v>
      </c>
      <c r="C11" s="51" t="s">
        <v>126</v>
      </c>
      <c r="D11" s="51" t="s">
        <v>127</v>
      </c>
      <c r="E11" s="51" t="s">
        <v>128</v>
      </c>
      <c r="F11" s="51" t="s">
        <v>115</v>
      </c>
      <c r="G11" s="53">
        <v>43403</v>
      </c>
      <c r="H11" s="54">
        <f>834061698/10000</f>
        <v>83406.1698</v>
      </c>
      <c r="I11" s="65" t="s">
        <v>104</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129</v>
      </c>
      <c r="Y11" s="44" t="s">
        <v>106</v>
      </c>
    </row>
    <row r="12" ht="44" customHeight="1" spans="1:25">
      <c r="A12" s="50">
        <v>7</v>
      </c>
      <c r="B12" s="50" t="s">
        <v>130</v>
      </c>
      <c r="C12" s="51" t="s">
        <v>131</v>
      </c>
      <c r="D12" s="51" t="s">
        <v>132</v>
      </c>
      <c r="E12" s="51" t="s">
        <v>133</v>
      </c>
      <c r="F12" s="51" t="s">
        <v>115</v>
      </c>
      <c r="G12" s="53">
        <v>43279</v>
      </c>
      <c r="H12" s="54">
        <f>1018609544/10000</f>
        <v>101860.9544</v>
      </c>
      <c r="I12" s="65" t="s">
        <v>134</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135</v>
      </c>
    </row>
    <row r="13" ht="44" customHeight="1" spans="1:25">
      <c r="A13" s="50">
        <v>8</v>
      </c>
      <c r="B13" s="50" t="s">
        <v>136</v>
      </c>
      <c r="C13" s="51" t="s">
        <v>137</v>
      </c>
      <c r="D13" s="51" t="s">
        <v>138</v>
      </c>
      <c r="E13" s="51" t="s">
        <v>139</v>
      </c>
      <c r="F13" s="51" t="s">
        <v>115</v>
      </c>
      <c r="G13" s="53">
        <v>43495</v>
      </c>
      <c r="H13" s="54">
        <v>132999.3109</v>
      </c>
      <c r="I13" s="65" t="s">
        <v>134</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140</v>
      </c>
      <c r="Y13" s="44" t="s">
        <v>106</v>
      </c>
    </row>
    <row r="14" ht="44" customHeight="1" spans="1:25">
      <c r="A14" s="50">
        <v>9</v>
      </c>
      <c r="B14" s="50" t="s">
        <v>141</v>
      </c>
      <c r="C14" s="51" t="s">
        <v>142</v>
      </c>
      <c r="D14" s="51" t="s">
        <v>143</v>
      </c>
      <c r="E14" s="51" t="s">
        <v>144</v>
      </c>
      <c r="F14" s="51" t="s">
        <v>145</v>
      </c>
      <c r="G14" s="53">
        <v>43493</v>
      </c>
      <c r="H14" s="54">
        <v>31470.4915</v>
      </c>
      <c r="I14" s="65" t="s">
        <v>104</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146</v>
      </c>
      <c r="Y14" s="44" t="s">
        <v>135</v>
      </c>
    </row>
    <row r="15" ht="44" customHeight="1" spans="1:25">
      <c r="A15" s="50">
        <v>10</v>
      </c>
      <c r="B15" s="50" t="s">
        <v>147</v>
      </c>
      <c r="C15" s="51" t="s">
        <v>148</v>
      </c>
      <c r="D15" s="51" t="s">
        <v>149</v>
      </c>
      <c r="E15" s="51" t="s">
        <v>150</v>
      </c>
      <c r="F15" s="51" t="s">
        <v>145</v>
      </c>
      <c r="G15" s="53">
        <v>43132</v>
      </c>
      <c r="H15" s="54">
        <f>841896287/10000</f>
        <v>84189.6287</v>
      </c>
      <c r="I15" s="65" t="s">
        <v>134</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151</v>
      </c>
      <c r="Y15" s="44" t="s">
        <v>106</v>
      </c>
    </row>
    <row r="16" ht="44" customHeight="1" spans="1:25">
      <c r="A16" s="50">
        <v>11</v>
      </c>
      <c r="B16" s="50" t="s">
        <v>152</v>
      </c>
      <c r="C16" s="51" t="s">
        <v>153</v>
      </c>
      <c r="D16" s="51" t="s">
        <v>154</v>
      </c>
      <c r="E16" s="51" t="s">
        <v>155</v>
      </c>
      <c r="F16" s="51" t="s">
        <v>145</v>
      </c>
      <c r="G16" s="53">
        <v>43361</v>
      </c>
      <c r="H16" s="54">
        <f>249385648/10000</f>
        <v>24938.5648</v>
      </c>
      <c r="I16" s="65" t="s">
        <v>104</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156</v>
      </c>
      <c r="Y16" s="44" t="s">
        <v>106</v>
      </c>
    </row>
    <row r="17" ht="44" customHeight="1" spans="1:25">
      <c r="A17" s="50">
        <v>12</v>
      </c>
      <c r="B17" s="50" t="s">
        <v>157</v>
      </c>
      <c r="C17" s="51" t="s">
        <v>158</v>
      </c>
      <c r="D17" s="51" t="s">
        <v>159</v>
      </c>
      <c r="E17" s="51"/>
      <c r="F17" s="51" t="s">
        <v>145</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106</v>
      </c>
    </row>
    <row r="18" ht="44" customHeight="1" spans="1:25">
      <c r="A18" s="50">
        <v>13</v>
      </c>
      <c r="B18" s="50" t="s">
        <v>160</v>
      </c>
      <c r="C18" s="51" t="s">
        <v>161</v>
      </c>
      <c r="D18" s="51" t="s">
        <v>162</v>
      </c>
      <c r="E18" s="51" t="s">
        <v>163</v>
      </c>
      <c r="F18" s="51" t="s">
        <v>145</v>
      </c>
      <c r="G18" s="53">
        <v>43420</v>
      </c>
      <c r="H18" s="54">
        <f>913886791/10000</f>
        <v>91388.6791</v>
      </c>
      <c r="I18" s="65" t="s">
        <v>104</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164</v>
      </c>
      <c r="Y18" s="44" t="s">
        <v>135</v>
      </c>
    </row>
    <row r="19" ht="44" customHeight="1" spans="1:25">
      <c r="A19" s="50">
        <v>14</v>
      </c>
      <c r="B19" s="50" t="s">
        <v>165</v>
      </c>
      <c r="C19" s="51" t="s">
        <v>166</v>
      </c>
      <c r="D19" s="51" t="s">
        <v>167</v>
      </c>
      <c r="E19" s="51" t="s">
        <v>168</v>
      </c>
      <c r="F19" s="51" t="s">
        <v>169</v>
      </c>
      <c r="G19" s="53">
        <v>43406</v>
      </c>
      <c r="H19" s="54">
        <f>1327192485/10000</f>
        <v>132719.2485</v>
      </c>
      <c r="I19" s="65" t="s">
        <v>104</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170</v>
      </c>
      <c r="Y19" s="44" t="s">
        <v>106</v>
      </c>
    </row>
    <row r="20" ht="44" customHeight="1" spans="1:25">
      <c r="A20" s="50">
        <v>15</v>
      </c>
      <c r="B20" s="50" t="s">
        <v>171</v>
      </c>
      <c r="C20" s="51" t="s">
        <v>172</v>
      </c>
      <c r="D20" s="51" t="s">
        <v>149</v>
      </c>
      <c r="E20" s="51" t="s">
        <v>173</v>
      </c>
      <c r="F20" s="51" t="s">
        <v>169</v>
      </c>
      <c r="G20" s="53">
        <v>43179</v>
      </c>
      <c r="H20" s="54">
        <f>319565868/10000</f>
        <v>31956.5868</v>
      </c>
      <c r="I20" s="65" t="s">
        <v>104</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106</v>
      </c>
    </row>
    <row r="21" ht="44" customHeight="1" spans="1:25">
      <c r="A21" s="50">
        <v>16</v>
      </c>
      <c r="B21" s="50" t="s">
        <v>174</v>
      </c>
      <c r="C21" s="51" t="s">
        <v>175</v>
      </c>
      <c r="D21" s="51" t="s">
        <v>176</v>
      </c>
      <c r="E21" s="51" t="s">
        <v>177</v>
      </c>
      <c r="F21" s="51" t="s">
        <v>169</v>
      </c>
      <c r="G21" s="53">
        <v>43278</v>
      </c>
      <c r="H21" s="54">
        <f>580020111/10000</f>
        <v>58002.0111</v>
      </c>
      <c r="I21" s="65" t="s">
        <v>104</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106</v>
      </c>
    </row>
    <row r="22" ht="44" customHeight="1" spans="1:25">
      <c r="A22" s="50">
        <v>17</v>
      </c>
      <c r="B22" s="50" t="s">
        <v>178</v>
      </c>
      <c r="C22" s="51" t="s">
        <v>179</v>
      </c>
      <c r="D22" s="51" t="s">
        <v>180</v>
      </c>
      <c r="E22" s="51" t="s">
        <v>181</v>
      </c>
      <c r="F22" s="51" t="s">
        <v>169</v>
      </c>
      <c r="G22" s="53">
        <v>43279</v>
      </c>
      <c r="H22" s="54">
        <f>747895156.56/10000</f>
        <v>74789.515656</v>
      </c>
      <c r="I22" s="65" t="s">
        <v>104</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106</v>
      </c>
    </row>
    <row r="23" ht="44" customHeight="1" spans="1:25">
      <c r="A23" s="50">
        <v>18</v>
      </c>
      <c r="B23" s="50" t="s">
        <v>182</v>
      </c>
      <c r="C23" s="51" t="s">
        <v>183</v>
      </c>
      <c r="D23" s="51" t="s">
        <v>184</v>
      </c>
      <c r="E23" s="51" t="s">
        <v>185</v>
      </c>
      <c r="F23" s="51" t="s">
        <v>169</v>
      </c>
      <c r="G23" s="53">
        <v>43278</v>
      </c>
      <c r="H23" s="54">
        <f>898143288/10000</f>
        <v>89814.3288</v>
      </c>
      <c r="I23" s="65" t="s">
        <v>134</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106</v>
      </c>
    </row>
    <row r="24" ht="44" customHeight="1" spans="1:25">
      <c r="A24" s="50">
        <v>19</v>
      </c>
      <c r="B24" s="50" t="s">
        <v>186</v>
      </c>
      <c r="C24" s="51" t="s">
        <v>187</v>
      </c>
      <c r="D24" s="51" t="s">
        <v>188</v>
      </c>
      <c r="E24" s="51"/>
      <c r="F24" s="51" t="s">
        <v>169</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189</v>
      </c>
      <c r="C25" s="51" t="s">
        <v>190</v>
      </c>
      <c r="D25" s="51" t="s">
        <v>191</v>
      </c>
      <c r="E25" s="51" t="s">
        <v>192</v>
      </c>
      <c r="F25" s="51" t="s">
        <v>169</v>
      </c>
      <c r="G25" s="53">
        <v>43488</v>
      </c>
      <c r="H25" s="54">
        <v>91249.394591</v>
      </c>
      <c r="I25" s="65" t="s">
        <v>134</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193</v>
      </c>
      <c r="Y25" s="44" t="s">
        <v>106</v>
      </c>
    </row>
    <row r="26" ht="44" customHeight="1" spans="1:25">
      <c r="A26" s="50">
        <v>21</v>
      </c>
      <c r="B26" s="50" t="s">
        <v>194</v>
      </c>
      <c r="C26" s="51" t="s">
        <v>195</v>
      </c>
      <c r="D26" s="51" t="s">
        <v>196</v>
      </c>
      <c r="E26" s="51"/>
      <c r="F26" s="51" t="s">
        <v>169</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197</v>
      </c>
      <c r="Y26" s="44" t="s">
        <v>106</v>
      </c>
    </row>
    <row r="27" ht="44" customHeight="1" spans="1:25">
      <c r="A27" s="50">
        <v>22</v>
      </c>
      <c r="B27" s="50" t="s">
        <v>198</v>
      </c>
      <c r="C27" s="51" t="s">
        <v>199</v>
      </c>
      <c r="D27" s="51" t="s">
        <v>200</v>
      </c>
      <c r="E27" s="51"/>
      <c r="F27" s="51" t="s">
        <v>169</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201</v>
      </c>
      <c r="X27" s="44" t="s">
        <v>202</v>
      </c>
      <c r="Y27" s="44" t="s">
        <v>106</v>
      </c>
    </row>
    <row r="28" ht="44" customHeight="1" spans="1:25">
      <c r="A28" s="50">
        <v>23</v>
      </c>
      <c r="B28" s="50" t="s">
        <v>203</v>
      </c>
      <c r="C28" s="51" t="s">
        <v>204</v>
      </c>
      <c r="D28" s="51" t="s">
        <v>154</v>
      </c>
      <c r="E28" s="51" t="s">
        <v>205</v>
      </c>
      <c r="F28" s="51" t="s">
        <v>206</v>
      </c>
      <c r="G28" s="53">
        <v>43373</v>
      </c>
      <c r="H28" s="54">
        <f>971420766/10000</f>
        <v>97142.0766</v>
      </c>
      <c r="I28" s="65" t="s">
        <v>134</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207</v>
      </c>
      <c r="X28" s="44" t="s">
        <v>208</v>
      </c>
      <c r="Y28" s="44" t="s">
        <v>135</v>
      </c>
    </row>
    <row r="29" ht="44" customHeight="1" spans="1:25">
      <c r="A29" s="50">
        <v>24</v>
      </c>
      <c r="B29" s="50" t="s">
        <v>209</v>
      </c>
      <c r="C29" s="51" t="s">
        <v>210</v>
      </c>
      <c r="D29" s="51" t="s">
        <v>200</v>
      </c>
      <c r="E29" s="51" t="s">
        <v>211</v>
      </c>
      <c r="F29" s="51" t="s">
        <v>206</v>
      </c>
      <c r="G29" s="53">
        <v>43373</v>
      </c>
      <c r="H29" s="54">
        <f>862071159/10000</f>
        <v>86207.1159</v>
      </c>
      <c r="I29" s="65" t="s">
        <v>134</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106</v>
      </c>
    </row>
    <row r="30" ht="44" customHeight="1" spans="1:25">
      <c r="A30" s="50">
        <v>25</v>
      </c>
      <c r="B30" s="50" t="s">
        <v>212</v>
      </c>
      <c r="C30" s="51" t="s">
        <v>213</v>
      </c>
      <c r="D30" s="51" t="s">
        <v>162</v>
      </c>
      <c r="E30" s="51"/>
      <c r="F30" s="51" t="s">
        <v>206</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214</v>
      </c>
      <c r="Y30" s="44" t="s">
        <v>106</v>
      </c>
    </row>
    <row r="31" ht="44" customHeight="1" spans="1:25">
      <c r="A31" s="50">
        <v>26</v>
      </c>
      <c r="B31" s="50" t="s">
        <v>215</v>
      </c>
      <c r="C31" s="51" t="s">
        <v>216</v>
      </c>
      <c r="D31" s="51" t="s">
        <v>217</v>
      </c>
      <c r="E31" s="51" t="s">
        <v>218</v>
      </c>
      <c r="F31" s="51" t="s">
        <v>219</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220</v>
      </c>
      <c r="X31" s="44" t="s">
        <v>221</v>
      </c>
      <c r="Y31" s="44" t="s">
        <v>106</v>
      </c>
    </row>
    <row r="32" ht="44" customHeight="1" spans="1:25">
      <c r="A32" s="50">
        <v>27</v>
      </c>
      <c r="B32" s="50" t="s">
        <v>222</v>
      </c>
      <c r="C32" s="51" t="s">
        <v>223</v>
      </c>
      <c r="D32" s="51" t="s">
        <v>224</v>
      </c>
      <c r="E32" s="51" t="s">
        <v>225</v>
      </c>
      <c r="F32" s="51" t="s">
        <v>219</v>
      </c>
      <c r="G32" s="53">
        <v>43047</v>
      </c>
      <c r="H32" s="54">
        <f>85316000/10000</f>
        <v>8531.6</v>
      </c>
      <c r="I32" s="65" t="s">
        <v>104</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106</v>
      </c>
    </row>
    <row r="33" ht="44" customHeight="1" spans="1:25">
      <c r="A33" s="50">
        <v>28</v>
      </c>
      <c r="B33" s="50" t="s">
        <v>226</v>
      </c>
      <c r="C33" s="51" t="s">
        <v>227</v>
      </c>
      <c r="D33" s="51" t="s">
        <v>217</v>
      </c>
      <c r="E33" s="51" t="s">
        <v>218</v>
      </c>
      <c r="F33" s="51" t="s">
        <v>219</v>
      </c>
      <c r="G33" s="53">
        <v>43126</v>
      </c>
      <c r="H33" s="54">
        <f>240725624/10000</f>
        <v>24072.5624</v>
      </c>
      <c r="I33" s="65" t="s">
        <v>134</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228</v>
      </c>
      <c r="Y33" s="44" t="s">
        <v>106</v>
      </c>
    </row>
    <row r="34" ht="44" customHeight="1" spans="1:25">
      <c r="A34" s="50">
        <v>29</v>
      </c>
      <c r="B34" s="50" t="s">
        <v>229</v>
      </c>
      <c r="C34" s="51" t="s">
        <v>230</v>
      </c>
      <c r="D34" s="51" t="s">
        <v>176</v>
      </c>
      <c r="E34" s="51"/>
      <c r="F34" s="51" t="s">
        <v>219</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231</v>
      </c>
      <c r="Y34" s="44" t="s">
        <v>106</v>
      </c>
    </row>
    <row r="35" ht="44" customHeight="1" spans="1:25">
      <c r="A35" s="50">
        <v>30</v>
      </c>
      <c r="B35" s="50" t="s">
        <v>232</v>
      </c>
      <c r="C35" s="51" t="s">
        <v>233</v>
      </c>
      <c r="D35" s="51" t="s">
        <v>234</v>
      </c>
      <c r="E35" s="51" t="s">
        <v>235</v>
      </c>
      <c r="F35" s="51" t="s">
        <v>219</v>
      </c>
      <c r="G35" s="53">
        <v>43131</v>
      </c>
      <c r="H35" s="54">
        <f>302195462/10000</f>
        <v>30219.5462</v>
      </c>
      <c r="I35" s="65" t="s">
        <v>104</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236</v>
      </c>
      <c r="Y35" s="44" t="s">
        <v>106</v>
      </c>
    </row>
    <row r="36" ht="44" customHeight="1" spans="1:25">
      <c r="A36" s="50">
        <v>31</v>
      </c>
      <c r="B36" s="50" t="s">
        <v>237</v>
      </c>
      <c r="C36" s="51" t="s">
        <v>238</v>
      </c>
      <c r="D36" s="51" t="s">
        <v>176</v>
      </c>
      <c r="E36" s="51" t="s">
        <v>239</v>
      </c>
      <c r="F36" s="51" t="s">
        <v>219</v>
      </c>
      <c r="G36" s="53">
        <v>43490</v>
      </c>
      <c r="H36" s="54">
        <v>19020.6145</v>
      </c>
      <c r="I36" s="65" t="s">
        <v>104</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240</v>
      </c>
      <c r="Y36" s="44" t="s">
        <v>106</v>
      </c>
    </row>
    <row r="37" ht="44" customHeight="1" spans="1:25">
      <c r="A37" s="50">
        <v>24</v>
      </c>
      <c r="B37" s="50" t="s">
        <v>241</v>
      </c>
      <c r="C37" s="51" t="s">
        <v>242</v>
      </c>
      <c r="D37" s="51" t="s">
        <v>243</v>
      </c>
      <c r="E37" s="51" t="s">
        <v>244</v>
      </c>
      <c r="F37" s="51" t="s">
        <v>145</v>
      </c>
      <c r="G37" s="53">
        <v>42726</v>
      </c>
      <c r="H37" s="54">
        <f>91379200/10000</f>
        <v>9137.92</v>
      </c>
      <c r="I37" s="65"/>
      <c r="J37" s="66" t="s">
        <v>245</v>
      </c>
      <c r="K37" s="66"/>
      <c r="L37" s="66"/>
      <c r="M37" s="66"/>
      <c r="N37" s="66"/>
      <c r="O37" s="66"/>
      <c r="P37" s="66"/>
      <c r="Q37" s="66"/>
      <c r="R37" s="66"/>
      <c r="S37" s="66"/>
      <c r="T37" s="66"/>
      <c r="U37" s="66"/>
      <c r="V37" s="51"/>
      <c r="Y37" s="44"/>
    </row>
    <row r="38" ht="44" customHeight="1" spans="1:25">
      <c r="A38" s="50"/>
      <c r="B38" s="50"/>
      <c r="C38" s="51" t="s">
        <v>246</v>
      </c>
      <c r="D38" s="51" t="s">
        <v>191</v>
      </c>
      <c r="E38" s="51"/>
      <c r="F38" s="51"/>
      <c r="G38" s="53"/>
      <c r="H38" s="54"/>
      <c r="I38" s="65"/>
      <c r="J38" s="66"/>
      <c r="K38" s="66"/>
      <c r="L38" s="66"/>
      <c r="M38" s="66"/>
      <c r="N38" s="66"/>
      <c r="O38" s="66"/>
      <c r="P38" s="66"/>
      <c r="Q38" s="66"/>
      <c r="R38" s="66"/>
      <c r="S38" s="66"/>
      <c r="T38" s="66"/>
      <c r="U38" s="66">
        <f>SUM(J38:T38)</f>
        <v>0</v>
      </c>
      <c r="V38" s="51"/>
      <c r="X38" s="44" t="s">
        <v>164</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410</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89</v>
      </c>
      <c r="F5" s="7"/>
      <c r="G5" s="7">
        <f>SUM(G6:G15)</f>
        <v>88.5</v>
      </c>
      <c r="H5" s="7"/>
      <c r="I5" s="7"/>
    </row>
    <row r="6" ht="36" spans="1:9">
      <c r="A6" s="7">
        <v>1</v>
      </c>
      <c r="B6" s="7" t="s">
        <v>83</v>
      </c>
      <c r="C6" s="11" t="s">
        <v>258</v>
      </c>
      <c r="D6" s="7">
        <v>10</v>
      </c>
      <c r="E6" s="21">
        <v>10</v>
      </c>
      <c r="F6" s="21"/>
      <c r="G6" s="7">
        <v>10</v>
      </c>
      <c r="H6" s="15"/>
      <c r="I6" s="7" t="s">
        <v>260</v>
      </c>
    </row>
    <row r="7" ht="24" spans="1:9">
      <c r="A7" s="7">
        <v>2</v>
      </c>
      <c r="B7" s="7" t="s">
        <v>84</v>
      </c>
      <c r="C7" s="11" t="s">
        <v>261</v>
      </c>
      <c r="D7" s="7">
        <v>10</v>
      </c>
      <c r="E7" s="21">
        <v>10</v>
      </c>
      <c r="F7" s="21"/>
      <c r="G7" s="7">
        <v>10</v>
      </c>
      <c r="H7" s="7"/>
      <c r="I7" s="7" t="s">
        <v>264</v>
      </c>
    </row>
    <row r="8" ht="32" customHeight="1" spans="1:9">
      <c r="A8" s="7">
        <v>3</v>
      </c>
      <c r="B8" s="7" t="s">
        <v>265</v>
      </c>
      <c r="C8" s="13" t="s">
        <v>289</v>
      </c>
      <c r="D8" s="7">
        <v>5</v>
      </c>
      <c r="E8" s="21">
        <v>5</v>
      </c>
      <c r="F8" s="21"/>
      <c r="G8" s="7">
        <v>5</v>
      </c>
      <c r="H8" s="7"/>
      <c r="I8" s="7" t="s">
        <v>264</v>
      </c>
    </row>
    <row r="9" ht="32" customHeight="1" spans="1:9">
      <c r="A9" s="7">
        <v>4</v>
      </c>
      <c r="B9" s="7"/>
      <c r="C9" s="13" t="s">
        <v>290</v>
      </c>
      <c r="D9" s="7">
        <v>10</v>
      </c>
      <c r="E9" s="21">
        <v>10</v>
      </c>
      <c r="F9" s="21"/>
      <c r="G9" s="7">
        <v>10</v>
      </c>
      <c r="H9" s="7"/>
      <c r="I9" s="7" t="s">
        <v>264</v>
      </c>
    </row>
    <row r="10" ht="44" customHeight="1" spans="1:9">
      <c r="A10" s="7">
        <v>5</v>
      </c>
      <c r="B10" s="7" t="s">
        <v>270</v>
      </c>
      <c r="C10" s="14" t="s">
        <v>271</v>
      </c>
      <c r="D10" s="7">
        <v>5</v>
      </c>
      <c r="E10" s="21">
        <v>5</v>
      </c>
      <c r="F10" s="21"/>
      <c r="G10" s="21">
        <v>5</v>
      </c>
      <c r="H10" s="7" t="s">
        <v>272</v>
      </c>
      <c r="I10" s="7" t="s">
        <v>273</v>
      </c>
    </row>
    <row r="11" ht="78" customHeight="1" spans="1:9">
      <c r="A11" s="7">
        <v>6</v>
      </c>
      <c r="B11" s="7"/>
      <c r="C11" s="13" t="s">
        <v>274</v>
      </c>
      <c r="D11" s="7">
        <v>9</v>
      </c>
      <c r="E11" s="21">
        <v>9</v>
      </c>
      <c r="F11" s="21"/>
      <c r="G11" s="21">
        <v>7.5</v>
      </c>
      <c r="H11" s="15" t="s">
        <v>347</v>
      </c>
      <c r="I11" s="7" t="s">
        <v>273</v>
      </c>
    </row>
    <row r="12" ht="57" customHeight="1" spans="1:9">
      <c r="A12" s="7">
        <v>7</v>
      </c>
      <c r="B12" s="7"/>
      <c r="C12" s="13" t="s">
        <v>277</v>
      </c>
      <c r="D12" s="7">
        <v>6</v>
      </c>
      <c r="E12" s="21">
        <v>3</v>
      </c>
      <c r="F12" s="22" t="s">
        <v>411</v>
      </c>
      <c r="G12" s="21">
        <v>3</v>
      </c>
      <c r="H12" s="7" t="s">
        <v>412</v>
      </c>
      <c r="I12" s="7" t="s">
        <v>273</v>
      </c>
    </row>
    <row r="13" ht="58" customHeight="1" spans="1:9">
      <c r="A13" s="7">
        <v>8</v>
      </c>
      <c r="B13" s="7" t="s">
        <v>87</v>
      </c>
      <c r="C13" s="11" t="s">
        <v>279</v>
      </c>
      <c r="D13" s="7">
        <v>15</v>
      </c>
      <c r="E13" s="21">
        <v>13</v>
      </c>
      <c r="F13" s="21" t="s">
        <v>387</v>
      </c>
      <c r="G13" s="21">
        <v>13</v>
      </c>
      <c r="H13" s="7"/>
      <c r="I13" s="7" t="s">
        <v>264</v>
      </c>
    </row>
    <row r="14" ht="58" customHeight="1" spans="1:9">
      <c r="A14" s="7">
        <v>9</v>
      </c>
      <c r="B14" s="7" t="s">
        <v>281</v>
      </c>
      <c r="C14" s="11" t="s">
        <v>282</v>
      </c>
      <c r="D14" s="7">
        <v>10</v>
      </c>
      <c r="E14" s="21">
        <v>7</v>
      </c>
      <c r="F14" s="21" t="s">
        <v>413</v>
      </c>
      <c r="G14" s="7">
        <v>7</v>
      </c>
      <c r="H14" s="21" t="s">
        <v>414</v>
      </c>
      <c r="I14" s="7" t="s">
        <v>284</v>
      </c>
    </row>
    <row r="15" ht="72" customHeight="1" spans="1:9">
      <c r="A15" s="7">
        <v>10</v>
      </c>
      <c r="B15" s="7" t="s">
        <v>89</v>
      </c>
      <c r="C15" s="11" t="s">
        <v>285</v>
      </c>
      <c r="D15" s="7">
        <v>20</v>
      </c>
      <c r="E15" s="21">
        <v>17</v>
      </c>
      <c r="F15" s="21" t="s">
        <v>415</v>
      </c>
      <c r="G15" s="21">
        <v>18</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416</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94.5</v>
      </c>
      <c r="F5" s="7"/>
      <c r="G5" s="7">
        <f>SUM(G6:G15)</f>
        <v>89.5</v>
      </c>
      <c r="H5" s="7"/>
      <c r="I5" s="7"/>
    </row>
    <row r="6" ht="36" spans="1:9">
      <c r="A6" s="7">
        <v>1</v>
      </c>
      <c r="B6" s="7" t="s">
        <v>83</v>
      </c>
      <c r="C6" s="11" t="s">
        <v>258</v>
      </c>
      <c r="D6" s="7">
        <v>10</v>
      </c>
      <c r="E6" s="20">
        <v>10</v>
      </c>
      <c r="F6" s="20"/>
      <c r="G6" s="7">
        <v>10</v>
      </c>
      <c r="H6" s="15" t="s">
        <v>390</v>
      </c>
      <c r="I6" s="7" t="s">
        <v>260</v>
      </c>
    </row>
    <row r="7" ht="24" spans="1:9">
      <c r="A7" s="7">
        <v>2</v>
      </c>
      <c r="B7" s="7" t="s">
        <v>84</v>
      </c>
      <c r="C7" s="11" t="s">
        <v>261</v>
      </c>
      <c r="D7" s="7">
        <v>10</v>
      </c>
      <c r="E7" s="20">
        <v>10</v>
      </c>
      <c r="F7" s="20"/>
      <c r="G7" s="7">
        <v>10</v>
      </c>
      <c r="H7" s="7"/>
      <c r="I7" s="7" t="s">
        <v>264</v>
      </c>
    </row>
    <row r="8" ht="32" customHeight="1" spans="1:9">
      <c r="A8" s="7">
        <v>3</v>
      </c>
      <c r="B8" s="7" t="s">
        <v>265</v>
      </c>
      <c r="C8" s="13" t="s">
        <v>289</v>
      </c>
      <c r="D8" s="7">
        <v>5</v>
      </c>
      <c r="E8" s="20">
        <v>5</v>
      </c>
      <c r="F8" s="20"/>
      <c r="G8" s="7">
        <v>5</v>
      </c>
      <c r="H8" s="7"/>
      <c r="I8" s="7" t="s">
        <v>264</v>
      </c>
    </row>
    <row r="9" ht="32" customHeight="1" spans="1:9">
      <c r="A9" s="7">
        <v>4</v>
      </c>
      <c r="B9" s="7"/>
      <c r="C9" s="13" t="s">
        <v>290</v>
      </c>
      <c r="D9" s="7">
        <v>10</v>
      </c>
      <c r="E9" s="20">
        <v>10</v>
      </c>
      <c r="F9" s="20"/>
      <c r="G9" s="7">
        <v>10</v>
      </c>
      <c r="H9" s="7"/>
      <c r="I9" s="7" t="s">
        <v>264</v>
      </c>
    </row>
    <row r="10" ht="44" customHeight="1" spans="1:9">
      <c r="A10" s="7">
        <v>5</v>
      </c>
      <c r="B10" s="7" t="s">
        <v>270</v>
      </c>
      <c r="C10" s="14" t="s">
        <v>271</v>
      </c>
      <c r="D10" s="7">
        <v>5</v>
      </c>
      <c r="E10" s="20">
        <v>5</v>
      </c>
      <c r="F10" s="20"/>
      <c r="G10" s="21">
        <v>5</v>
      </c>
      <c r="H10" s="7" t="s">
        <v>272</v>
      </c>
      <c r="I10" s="7" t="s">
        <v>273</v>
      </c>
    </row>
    <row r="11" ht="78" customHeight="1" spans="1:9">
      <c r="A11" s="7">
        <v>6</v>
      </c>
      <c r="B11" s="7"/>
      <c r="C11" s="13" t="s">
        <v>274</v>
      </c>
      <c r="D11" s="7">
        <v>9</v>
      </c>
      <c r="E11" s="20">
        <v>9</v>
      </c>
      <c r="F11" s="20"/>
      <c r="G11" s="21">
        <v>7.5</v>
      </c>
      <c r="H11" s="15" t="s">
        <v>347</v>
      </c>
      <c r="I11" s="7" t="s">
        <v>273</v>
      </c>
    </row>
    <row r="12" ht="57" customHeight="1" spans="1:9">
      <c r="A12" s="7">
        <v>7</v>
      </c>
      <c r="B12" s="7"/>
      <c r="C12" s="13" t="s">
        <v>277</v>
      </c>
      <c r="D12" s="7">
        <v>6</v>
      </c>
      <c r="E12" s="20">
        <v>4.5</v>
      </c>
      <c r="F12" s="20" t="s">
        <v>417</v>
      </c>
      <c r="G12" s="17">
        <v>3</v>
      </c>
      <c r="H12" s="7" t="s">
        <v>404</v>
      </c>
      <c r="I12" s="7" t="s">
        <v>273</v>
      </c>
    </row>
    <row r="13" ht="58" customHeight="1" spans="1:9">
      <c r="A13" s="7">
        <v>8</v>
      </c>
      <c r="B13" s="7" t="s">
        <v>87</v>
      </c>
      <c r="C13" s="11" t="s">
        <v>279</v>
      </c>
      <c r="D13" s="7">
        <v>15</v>
      </c>
      <c r="E13" s="20">
        <v>13</v>
      </c>
      <c r="F13" s="20" t="s">
        <v>387</v>
      </c>
      <c r="G13" s="20">
        <v>13</v>
      </c>
      <c r="H13" s="7"/>
      <c r="I13" s="7" t="s">
        <v>264</v>
      </c>
    </row>
    <row r="14" ht="58" customHeight="1" spans="1:9">
      <c r="A14" s="7">
        <v>9</v>
      </c>
      <c r="B14" s="7" t="s">
        <v>281</v>
      </c>
      <c r="C14" s="11" t="s">
        <v>282</v>
      </c>
      <c r="D14" s="7">
        <v>10</v>
      </c>
      <c r="E14" s="20">
        <v>10</v>
      </c>
      <c r="F14" s="20"/>
      <c r="G14" s="7">
        <v>7</v>
      </c>
      <c r="H14" s="7" t="s">
        <v>418</v>
      </c>
      <c r="I14" s="7" t="s">
        <v>284</v>
      </c>
    </row>
    <row r="15" ht="72" customHeight="1" spans="1:9">
      <c r="A15" s="7">
        <v>10</v>
      </c>
      <c r="B15" s="7" t="s">
        <v>89</v>
      </c>
      <c r="C15" s="11" t="s">
        <v>285</v>
      </c>
      <c r="D15" s="7">
        <v>20</v>
      </c>
      <c r="E15" s="20">
        <v>18</v>
      </c>
      <c r="F15" s="20" t="s">
        <v>419</v>
      </c>
      <c r="G15" s="16">
        <v>19</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420</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89.5</v>
      </c>
      <c r="F5" s="7"/>
      <c r="G5" s="7">
        <f>SUM(G6:G15)</f>
        <v>86.5</v>
      </c>
      <c r="H5" s="7"/>
      <c r="I5" s="7"/>
    </row>
    <row r="6" ht="48" customHeight="1" spans="1:9">
      <c r="A6" s="7">
        <v>1</v>
      </c>
      <c r="B6" s="7" t="s">
        <v>83</v>
      </c>
      <c r="C6" s="11" t="s">
        <v>258</v>
      </c>
      <c r="D6" s="7">
        <v>10</v>
      </c>
      <c r="E6" s="20">
        <v>8</v>
      </c>
      <c r="F6" s="20" t="s">
        <v>421</v>
      </c>
      <c r="G6" s="19">
        <v>6</v>
      </c>
      <c r="H6" s="19" t="s">
        <v>422</v>
      </c>
      <c r="I6" s="7" t="s">
        <v>260</v>
      </c>
    </row>
    <row r="7" ht="24" spans="1:9">
      <c r="A7" s="7">
        <v>2</v>
      </c>
      <c r="B7" s="7" t="s">
        <v>84</v>
      </c>
      <c r="C7" s="11" t="s">
        <v>261</v>
      </c>
      <c r="D7" s="7">
        <v>10</v>
      </c>
      <c r="E7" s="20">
        <v>10</v>
      </c>
      <c r="F7" s="20"/>
      <c r="G7" s="7">
        <v>10</v>
      </c>
      <c r="H7" s="7"/>
      <c r="I7" s="7" t="s">
        <v>264</v>
      </c>
    </row>
    <row r="8" ht="32" customHeight="1" spans="1:9">
      <c r="A8" s="7">
        <v>3</v>
      </c>
      <c r="B8" s="7" t="s">
        <v>265</v>
      </c>
      <c r="C8" s="13" t="s">
        <v>289</v>
      </c>
      <c r="D8" s="7">
        <v>5</v>
      </c>
      <c r="E8" s="20">
        <v>5</v>
      </c>
      <c r="F8" s="20"/>
      <c r="G8" s="7">
        <v>5</v>
      </c>
      <c r="H8" s="7"/>
      <c r="I8" s="7" t="s">
        <v>264</v>
      </c>
    </row>
    <row r="9" ht="32" customHeight="1" spans="1:9">
      <c r="A9" s="7">
        <v>4</v>
      </c>
      <c r="B9" s="7"/>
      <c r="C9" s="13" t="s">
        <v>290</v>
      </c>
      <c r="D9" s="7">
        <v>10</v>
      </c>
      <c r="E9" s="20">
        <v>10</v>
      </c>
      <c r="F9" s="20"/>
      <c r="G9" s="7">
        <v>10</v>
      </c>
      <c r="H9" s="7"/>
      <c r="I9" s="7" t="s">
        <v>264</v>
      </c>
    </row>
    <row r="10" ht="44" customHeight="1" spans="1:9">
      <c r="A10" s="7">
        <v>5</v>
      </c>
      <c r="B10" s="7" t="s">
        <v>270</v>
      </c>
      <c r="C10" s="14" t="s">
        <v>271</v>
      </c>
      <c r="D10" s="7">
        <v>5</v>
      </c>
      <c r="E10" s="20">
        <v>5</v>
      </c>
      <c r="F10" s="20"/>
      <c r="G10" s="21">
        <v>5</v>
      </c>
      <c r="H10" s="7" t="s">
        <v>272</v>
      </c>
      <c r="I10" s="7" t="s">
        <v>273</v>
      </c>
    </row>
    <row r="11" ht="78" customHeight="1" spans="1:9">
      <c r="A11" s="7">
        <v>6</v>
      </c>
      <c r="B11" s="7"/>
      <c r="C11" s="13" t="s">
        <v>274</v>
      </c>
      <c r="D11" s="7">
        <v>9</v>
      </c>
      <c r="E11" s="20">
        <v>7.5</v>
      </c>
      <c r="F11" s="20" t="s">
        <v>423</v>
      </c>
      <c r="G11" s="21">
        <v>7.5</v>
      </c>
      <c r="H11" s="15" t="s">
        <v>347</v>
      </c>
      <c r="I11" s="7" t="s">
        <v>273</v>
      </c>
    </row>
    <row r="12" ht="57" customHeight="1" spans="1:9">
      <c r="A12" s="7">
        <v>7</v>
      </c>
      <c r="B12" s="7"/>
      <c r="C12" s="13" t="s">
        <v>277</v>
      </c>
      <c r="D12" s="7">
        <v>6</v>
      </c>
      <c r="E12" s="20">
        <v>6</v>
      </c>
      <c r="F12" s="20"/>
      <c r="G12" s="17">
        <v>6</v>
      </c>
      <c r="H12" s="7" t="s">
        <v>424</v>
      </c>
      <c r="I12" s="7" t="s">
        <v>273</v>
      </c>
    </row>
    <row r="13" ht="58" customHeight="1" spans="1:9">
      <c r="A13" s="7">
        <v>8</v>
      </c>
      <c r="B13" s="7" t="s">
        <v>87</v>
      </c>
      <c r="C13" s="11" t="s">
        <v>279</v>
      </c>
      <c r="D13" s="7">
        <v>15</v>
      </c>
      <c r="E13" s="20">
        <v>12</v>
      </c>
      <c r="F13" s="20" t="s">
        <v>387</v>
      </c>
      <c r="G13" s="20">
        <v>12</v>
      </c>
      <c r="H13" s="7"/>
      <c r="I13" s="7" t="s">
        <v>264</v>
      </c>
    </row>
    <row r="14" ht="58" customHeight="1" spans="1:9">
      <c r="A14" s="7">
        <v>9</v>
      </c>
      <c r="B14" s="7" t="s">
        <v>281</v>
      </c>
      <c r="C14" s="11" t="s">
        <v>282</v>
      </c>
      <c r="D14" s="7">
        <v>10</v>
      </c>
      <c r="E14" s="20">
        <v>10</v>
      </c>
      <c r="F14" s="20"/>
      <c r="G14" s="7">
        <v>7</v>
      </c>
      <c r="H14" s="7" t="s">
        <v>425</v>
      </c>
      <c r="I14" s="7" t="s">
        <v>284</v>
      </c>
    </row>
    <row r="15" ht="72" customHeight="1" spans="1:9">
      <c r="A15" s="7">
        <v>10</v>
      </c>
      <c r="B15" s="7" t="s">
        <v>89</v>
      </c>
      <c r="C15" s="11" t="s">
        <v>285</v>
      </c>
      <c r="D15" s="7">
        <v>20</v>
      </c>
      <c r="E15" s="20">
        <v>16</v>
      </c>
      <c r="F15" s="20" t="s">
        <v>426</v>
      </c>
      <c r="G15" s="16">
        <v>18</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427</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92.5</v>
      </c>
      <c r="F5" s="7"/>
      <c r="G5" s="7">
        <f>SUM(G6:G15)</f>
        <v>82.5</v>
      </c>
      <c r="H5" s="7"/>
      <c r="I5" s="7"/>
    </row>
    <row r="6" ht="36" spans="1:9">
      <c r="A6" s="7">
        <v>1</v>
      </c>
      <c r="B6" s="7" t="s">
        <v>83</v>
      </c>
      <c r="C6" s="11" t="s">
        <v>258</v>
      </c>
      <c r="D6" s="7">
        <v>10</v>
      </c>
      <c r="E6" s="20">
        <v>10</v>
      </c>
      <c r="F6" s="20"/>
      <c r="G6" s="19">
        <v>8</v>
      </c>
      <c r="H6" s="19" t="s">
        <v>428</v>
      </c>
      <c r="I6" s="7" t="s">
        <v>260</v>
      </c>
    </row>
    <row r="7" ht="24" spans="1:9">
      <c r="A7" s="7">
        <v>2</v>
      </c>
      <c r="B7" s="7" t="s">
        <v>84</v>
      </c>
      <c r="C7" s="11" t="s">
        <v>261</v>
      </c>
      <c r="D7" s="7">
        <v>10</v>
      </c>
      <c r="E7" s="20">
        <v>10</v>
      </c>
      <c r="F7" s="20"/>
      <c r="G7" s="7">
        <v>10</v>
      </c>
      <c r="H7" s="7"/>
      <c r="I7" s="7" t="s">
        <v>264</v>
      </c>
    </row>
    <row r="8" ht="32" customHeight="1" spans="1:9">
      <c r="A8" s="7">
        <v>3</v>
      </c>
      <c r="B8" s="7" t="s">
        <v>265</v>
      </c>
      <c r="C8" s="13" t="s">
        <v>289</v>
      </c>
      <c r="D8" s="7">
        <v>5</v>
      </c>
      <c r="E8" s="20">
        <v>5</v>
      </c>
      <c r="F8" s="20"/>
      <c r="G8" s="7">
        <v>5</v>
      </c>
      <c r="H8" s="7"/>
      <c r="I8" s="7" t="s">
        <v>264</v>
      </c>
    </row>
    <row r="9" ht="32" customHeight="1" spans="1:9">
      <c r="A9" s="7">
        <v>4</v>
      </c>
      <c r="B9" s="7"/>
      <c r="C9" s="13" t="s">
        <v>290</v>
      </c>
      <c r="D9" s="7">
        <v>10</v>
      </c>
      <c r="E9" s="20">
        <v>10</v>
      </c>
      <c r="F9" s="20"/>
      <c r="G9" s="7">
        <v>10</v>
      </c>
      <c r="H9" s="7"/>
      <c r="I9" s="7" t="s">
        <v>264</v>
      </c>
    </row>
    <row r="10" ht="44" customHeight="1" spans="1:9">
      <c r="A10" s="7">
        <v>5</v>
      </c>
      <c r="B10" s="7" t="s">
        <v>270</v>
      </c>
      <c r="C10" s="14" t="s">
        <v>271</v>
      </c>
      <c r="D10" s="7">
        <v>5</v>
      </c>
      <c r="E10" s="20">
        <v>5</v>
      </c>
      <c r="F10" s="20"/>
      <c r="G10" s="21">
        <v>5</v>
      </c>
      <c r="H10" s="7"/>
      <c r="I10" s="7" t="s">
        <v>273</v>
      </c>
    </row>
    <row r="11" ht="78" customHeight="1" spans="1:9">
      <c r="A11" s="7">
        <v>6</v>
      </c>
      <c r="B11" s="7"/>
      <c r="C11" s="13" t="s">
        <v>274</v>
      </c>
      <c r="D11" s="7">
        <v>9</v>
      </c>
      <c r="E11" s="20">
        <v>9</v>
      </c>
      <c r="F11" s="20"/>
      <c r="G11" s="21">
        <v>9</v>
      </c>
      <c r="H11" s="15"/>
      <c r="I11" s="7" t="s">
        <v>273</v>
      </c>
    </row>
    <row r="12" ht="57" customHeight="1" spans="1:9">
      <c r="A12" s="7">
        <v>7</v>
      </c>
      <c r="B12" s="7"/>
      <c r="C12" s="13" t="s">
        <v>277</v>
      </c>
      <c r="D12" s="7">
        <v>6</v>
      </c>
      <c r="E12" s="20">
        <v>4.5</v>
      </c>
      <c r="F12" s="20" t="s">
        <v>429</v>
      </c>
      <c r="G12" s="17">
        <v>4.5</v>
      </c>
      <c r="H12" s="7" t="s">
        <v>349</v>
      </c>
      <c r="I12" s="7" t="s">
        <v>273</v>
      </c>
    </row>
    <row r="13" ht="58" customHeight="1" spans="1:9">
      <c r="A13" s="7">
        <v>8</v>
      </c>
      <c r="B13" s="7" t="s">
        <v>87</v>
      </c>
      <c r="C13" s="11" t="s">
        <v>279</v>
      </c>
      <c r="D13" s="7">
        <v>15</v>
      </c>
      <c r="E13" s="20">
        <v>13</v>
      </c>
      <c r="F13" s="20" t="s">
        <v>430</v>
      </c>
      <c r="G13" s="7">
        <v>13</v>
      </c>
      <c r="H13" s="7"/>
      <c r="I13" s="7" t="s">
        <v>264</v>
      </c>
    </row>
    <row r="14" ht="58" customHeight="1" spans="1:9">
      <c r="A14" s="7">
        <v>9</v>
      </c>
      <c r="B14" s="7" t="s">
        <v>281</v>
      </c>
      <c r="C14" s="11" t="s">
        <v>282</v>
      </c>
      <c r="D14" s="7">
        <v>10</v>
      </c>
      <c r="E14" s="20">
        <v>10</v>
      </c>
      <c r="F14" s="20"/>
      <c r="G14" s="7">
        <v>0</v>
      </c>
      <c r="H14" s="7" t="s">
        <v>431</v>
      </c>
      <c r="I14" s="7" t="s">
        <v>284</v>
      </c>
    </row>
    <row r="15" ht="72" customHeight="1" spans="1:9">
      <c r="A15" s="7">
        <v>10</v>
      </c>
      <c r="B15" s="7" t="s">
        <v>89</v>
      </c>
      <c r="C15" s="11" t="s">
        <v>285</v>
      </c>
      <c r="D15" s="7">
        <v>20</v>
      </c>
      <c r="E15" s="20">
        <v>16</v>
      </c>
      <c r="F15" s="20" t="s">
        <v>432</v>
      </c>
      <c r="G15" s="21">
        <v>18</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2.75" style="1" customWidth="1"/>
    <col min="4" max="4" width="5.12962962962963" style="1" customWidth="1"/>
    <col min="5" max="5" width="8.12962962962963" style="1" customWidth="1"/>
    <col min="6" max="6" width="18.6296296296296" style="1" customWidth="1"/>
    <col min="7" max="7" width="9.37962962962963" style="1" customWidth="1"/>
    <col min="8" max="8" width="25.6296296296296" style="1" customWidth="1"/>
    <col min="9" max="9" width="7.5"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433</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E6+E7+E8+E9+E10+E11+E12+E13+E14+E15</f>
        <v>81.5</v>
      </c>
      <c r="F5" s="7"/>
      <c r="G5" s="7">
        <f>G6+G7+G8+G9+G10+G11+G12+G13+G14+G15</f>
        <v>81.5</v>
      </c>
      <c r="H5" s="7"/>
      <c r="I5" s="7"/>
    </row>
    <row r="6" ht="29" customHeight="1" spans="1:9">
      <c r="A6" s="7">
        <v>1</v>
      </c>
      <c r="B6" s="7" t="s">
        <v>83</v>
      </c>
      <c r="C6" s="11" t="s">
        <v>258</v>
      </c>
      <c r="D6" s="7">
        <v>10</v>
      </c>
      <c r="E6" s="7">
        <v>10</v>
      </c>
      <c r="F6" s="7"/>
      <c r="G6" s="19">
        <v>5</v>
      </c>
      <c r="H6" s="19" t="s">
        <v>434</v>
      </c>
      <c r="I6" s="7" t="s">
        <v>260</v>
      </c>
    </row>
    <row r="7" ht="24" spans="1:9">
      <c r="A7" s="7">
        <v>2</v>
      </c>
      <c r="B7" s="7" t="s">
        <v>84</v>
      </c>
      <c r="C7" s="11" t="s">
        <v>261</v>
      </c>
      <c r="D7" s="7">
        <v>10</v>
      </c>
      <c r="E7" s="7">
        <v>10</v>
      </c>
      <c r="F7" s="7"/>
      <c r="G7" s="7">
        <v>10</v>
      </c>
      <c r="H7" s="7"/>
      <c r="I7" s="7" t="s">
        <v>264</v>
      </c>
    </row>
    <row r="8" ht="24" spans="1:9">
      <c r="A8" s="7">
        <v>3</v>
      </c>
      <c r="B8" s="7" t="s">
        <v>265</v>
      </c>
      <c r="C8" s="13" t="s">
        <v>289</v>
      </c>
      <c r="D8" s="7">
        <v>5</v>
      </c>
      <c r="E8" s="7">
        <v>4</v>
      </c>
      <c r="F8" s="7" t="s">
        <v>435</v>
      </c>
      <c r="G8" s="7">
        <v>4</v>
      </c>
      <c r="H8" s="7"/>
      <c r="I8" s="7" t="s">
        <v>264</v>
      </c>
    </row>
    <row r="9" ht="35" customHeight="1" spans="1:9">
      <c r="A9" s="7">
        <v>4</v>
      </c>
      <c r="B9" s="7"/>
      <c r="C9" s="13" t="s">
        <v>290</v>
      </c>
      <c r="D9" s="7">
        <v>10</v>
      </c>
      <c r="E9" s="7">
        <v>10</v>
      </c>
      <c r="F9" s="7"/>
      <c r="G9" s="7">
        <v>10</v>
      </c>
      <c r="H9" s="7"/>
      <c r="I9" s="7" t="s">
        <v>264</v>
      </c>
    </row>
    <row r="10" ht="41" customHeight="1" spans="1:9">
      <c r="A10" s="7">
        <v>5</v>
      </c>
      <c r="B10" s="7" t="s">
        <v>270</v>
      </c>
      <c r="C10" s="14" t="s">
        <v>271</v>
      </c>
      <c r="D10" s="7">
        <v>5</v>
      </c>
      <c r="E10" s="7">
        <v>3</v>
      </c>
      <c r="F10" s="7" t="s">
        <v>436</v>
      </c>
      <c r="G10" s="7">
        <v>3</v>
      </c>
      <c r="H10" s="7" t="s">
        <v>437</v>
      </c>
      <c r="I10" s="7" t="s">
        <v>273</v>
      </c>
    </row>
    <row r="11" ht="96" spans="1:9">
      <c r="A11" s="7">
        <v>6</v>
      </c>
      <c r="B11" s="7"/>
      <c r="C11" s="13" t="s">
        <v>274</v>
      </c>
      <c r="D11" s="7">
        <v>9</v>
      </c>
      <c r="E11" s="7">
        <v>6</v>
      </c>
      <c r="F11" s="7" t="s">
        <v>438</v>
      </c>
      <c r="G11" s="18">
        <v>7.5</v>
      </c>
      <c r="H11" s="15" t="s">
        <v>347</v>
      </c>
      <c r="I11" s="7" t="s">
        <v>273</v>
      </c>
    </row>
    <row r="12" ht="60" spans="1:9">
      <c r="A12" s="7">
        <v>7</v>
      </c>
      <c r="B12" s="7"/>
      <c r="C12" s="13" t="s">
        <v>277</v>
      </c>
      <c r="D12" s="7">
        <v>6</v>
      </c>
      <c r="E12" s="7">
        <v>3</v>
      </c>
      <c r="F12" s="7" t="s">
        <v>439</v>
      </c>
      <c r="G12" s="18">
        <v>6</v>
      </c>
      <c r="H12" s="7" t="s">
        <v>392</v>
      </c>
      <c r="I12" s="7" t="s">
        <v>273</v>
      </c>
    </row>
    <row r="13" ht="60" spans="1:9">
      <c r="A13" s="7">
        <v>8</v>
      </c>
      <c r="B13" s="7" t="s">
        <v>87</v>
      </c>
      <c r="C13" s="11" t="s">
        <v>279</v>
      </c>
      <c r="D13" s="7">
        <v>15</v>
      </c>
      <c r="E13" s="7">
        <v>13</v>
      </c>
      <c r="F13" s="7" t="s">
        <v>319</v>
      </c>
      <c r="G13" s="7">
        <v>13</v>
      </c>
      <c r="H13" s="7"/>
      <c r="I13" s="7" t="s">
        <v>264</v>
      </c>
    </row>
    <row r="14" ht="54" customHeight="1" spans="1:9">
      <c r="A14" s="7">
        <v>9</v>
      </c>
      <c r="B14" s="7" t="s">
        <v>281</v>
      </c>
      <c r="C14" s="11" t="s">
        <v>282</v>
      </c>
      <c r="D14" s="7">
        <v>10</v>
      </c>
      <c r="E14" s="7">
        <v>7</v>
      </c>
      <c r="F14" s="7" t="s">
        <v>440</v>
      </c>
      <c r="G14" s="7">
        <v>7</v>
      </c>
      <c r="H14" s="7" t="s">
        <v>441</v>
      </c>
      <c r="I14" s="7" t="s">
        <v>284</v>
      </c>
    </row>
    <row r="15" ht="73" customHeight="1" spans="1:9">
      <c r="A15" s="7">
        <v>10</v>
      </c>
      <c r="B15" s="7" t="s">
        <v>89</v>
      </c>
      <c r="C15" s="11" t="s">
        <v>285</v>
      </c>
      <c r="D15" s="7">
        <v>20</v>
      </c>
      <c r="E15" s="7">
        <v>15.5</v>
      </c>
      <c r="F15" s="7" t="s">
        <v>442</v>
      </c>
      <c r="G15" s="16">
        <v>16</v>
      </c>
      <c r="H15" s="7"/>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443</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E6+E7+E8+E9+E10+E11+E12+E13+E14+E15</f>
        <v>83.5</v>
      </c>
      <c r="F5" s="7"/>
      <c r="G5" s="7">
        <f>G6+G7+G8+G9+G10+G11+G12+G13+G14+G15</f>
        <v>89.52</v>
      </c>
      <c r="H5" s="7"/>
      <c r="I5" s="7"/>
    </row>
    <row r="6" ht="24" spans="1:9">
      <c r="A6" s="7">
        <v>1</v>
      </c>
      <c r="B6" s="7" t="s">
        <v>83</v>
      </c>
      <c r="C6" s="11" t="s">
        <v>258</v>
      </c>
      <c r="D6" s="7">
        <v>10</v>
      </c>
      <c r="E6" s="7">
        <v>8</v>
      </c>
      <c r="F6" s="7" t="s">
        <v>444</v>
      </c>
      <c r="G6" s="7">
        <v>10</v>
      </c>
      <c r="H6" s="7" t="s">
        <v>445</v>
      </c>
      <c r="I6" s="7" t="s">
        <v>260</v>
      </c>
    </row>
    <row r="7" ht="24" spans="1:9">
      <c r="A7" s="7">
        <v>2</v>
      </c>
      <c r="B7" s="7" t="s">
        <v>84</v>
      </c>
      <c r="C7" s="11" t="s">
        <v>261</v>
      </c>
      <c r="D7" s="7">
        <v>10</v>
      </c>
      <c r="E7" s="7">
        <v>10</v>
      </c>
      <c r="F7" s="7"/>
      <c r="G7" s="7">
        <v>10</v>
      </c>
      <c r="H7" s="7"/>
      <c r="I7" s="7" t="s">
        <v>264</v>
      </c>
    </row>
    <row r="8" ht="23" customHeight="1" spans="1:9">
      <c r="A8" s="7">
        <v>3</v>
      </c>
      <c r="B8" s="7" t="s">
        <v>265</v>
      </c>
      <c r="C8" s="13" t="s">
        <v>289</v>
      </c>
      <c r="D8" s="7">
        <v>5</v>
      </c>
      <c r="E8" s="7">
        <v>4</v>
      </c>
      <c r="F8" s="7" t="s">
        <v>435</v>
      </c>
      <c r="G8" s="7">
        <v>4</v>
      </c>
      <c r="H8" s="7"/>
      <c r="I8" s="7" t="s">
        <v>264</v>
      </c>
    </row>
    <row r="9" ht="29" customHeight="1" spans="1:9">
      <c r="A9" s="7">
        <v>4</v>
      </c>
      <c r="B9" s="7"/>
      <c r="C9" s="13" t="s">
        <v>290</v>
      </c>
      <c r="D9" s="7">
        <v>10</v>
      </c>
      <c r="E9" s="7">
        <v>9</v>
      </c>
      <c r="F9" s="7" t="s">
        <v>446</v>
      </c>
      <c r="G9" s="7">
        <v>9.02</v>
      </c>
      <c r="H9" s="7"/>
      <c r="I9" s="7" t="s">
        <v>264</v>
      </c>
    </row>
    <row r="10" ht="40" customHeight="1" spans="1:9">
      <c r="A10" s="7">
        <v>5</v>
      </c>
      <c r="B10" s="7" t="s">
        <v>270</v>
      </c>
      <c r="C10" s="14" t="s">
        <v>271</v>
      </c>
      <c r="D10" s="7">
        <v>5</v>
      </c>
      <c r="E10" s="7">
        <v>5</v>
      </c>
      <c r="F10" s="7"/>
      <c r="G10" s="7">
        <v>5</v>
      </c>
      <c r="H10" s="7" t="s">
        <v>272</v>
      </c>
      <c r="I10" s="7" t="s">
        <v>273</v>
      </c>
    </row>
    <row r="11" ht="69" customHeight="1" spans="1:9">
      <c r="A11" s="7">
        <v>6</v>
      </c>
      <c r="B11" s="7"/>
      <c r="C11" s="13" t="s">
        <v>274</v>
      </c>
      <c r="D11" s="7">
        <v>9</v>
      </c>
      <c r="E11" s="7">
        <v>6</v>
      </c>
      <c r="F11" s="7" t="s">
        <v>438</v>
      </c>
      <c r="G11" s="18">
        <v>7.5</v>
      </c>
      <c r="H11" s="15" t="s">
        <v>347</v>
      </c>
      <c r="I11" s="7" t="s">
        <v>273</v>
      </c>
    </row>
    <row r="12" ht="82" customHeight="1" spans="1:9">
      <c r="A12" s="7">
        <v>7</v>
      </c>
      <c r="B12" s="7"/>
      <c r="C12" s="13" t="s">
        <v>277</v>
      </c>
      <c r="D12" s="7">
        <v>6</v>
      </c>
      <c r="E12" s="7">
        <v>1.5</v>
      </c>
      <c r="F12" s="7" t="s">
        <v>447</v>
      </c>
      <c r="G12" s="18">
        <v>6</v>
      </c>
      <c r="H12" s="7" t="s">
        <v>392</v>
      </c>
      <c r="I12" s="7" t="s">
        <v>273</v>
      </c>
    </row>
    <row r="13" ht="57" customHeight="1" spans="1:9">
      <c r="A13" s="7">
        <v>8</v>
      </c>
      <c r="B13" s="7" t="s">
        <v>87</v>
      </c>
      <c r="C13" s="11" t="s">
        <v>279</v>
      </c>
      <c r="D13" s="7">
        <v>15</v>
      </c>
      <c r="E13" s="7">
        <v>13</v>
      </c>
      <c r="F13" s="7" t="s">
        <v>319</v>
      </c>
      <c r="G13" s="7">
        <v>13</v>
      </c>
      <c r="H13" s="7"/>
      <c r="I13" s="7" t="s">
        <v>264</v>
      </c>
    </row>
    <row r="14" ht="44" customHeight="1" spans="1:9">
      <c r="A14" s="7">
        <v>9</v>
      </c>
      <c r="B14" s="7" t="s">
        <v>281</v>
      </c>
      <c r="C14" s="11" t="s">
        <v>282</v>
      </c>
      <c r="D14" s="7">
        <v>10</v>
      </c>
      <c r="E14" s="7">
        <v>10</v>
      </c>
      <c r="F14" s="7"/>
      <c r="G14" s="7">
        <v>7</v>
      </c>
      <c r="H14" s="7" t="s">
        <v>448</v>
      </c>
      <c r="I14" s="7" t="s">
        <v>284</v>
      </c>
    </row>
    <row r="15" ht="77" customHeight="1" spans="1:9">
      <c r="A15" s="7">
        <v>10</v>
      </c>
      <c r="B15" s="7" t="s">
        <v>89</v>
      </c>
      <c r="C15" s="11" t="s">
        <v>285</v>
      </c>
      <c r="D15" s="7">
        <v>20</v>
      </c>
      <c r="E15" s="7">
        <v>17</v>
      </c>
      <c r="F15" s="7" t="s">
        <v>449</v>
      </c>
      <c r="G15" s="16">
        <v>18</v>
      </c>
      <c r="H15" s="7"/>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450</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E6+E7+E8+E9+E10+E11+E12+E13+E14+E15</f>
        <v>94</v>
      </c>
      <c r="F5" s="7"/>
      <c r="G5" s="7">
        <f>G6+G7+G8+G9+G10+G11+G12+G13+G14+G15</f>
        <v>93</v>
      </c>
      <c r="H5" s="7"/>
      <c r="I5" s="7"/>
    </row>
    <row r="6" ht="60" spans="1:9">
      <c r="A6" s="7">
        <v>1</v>
      </c>
      <c r="B6" s="7" t="s">
        <v>83</v>
      </c>
      <c r="C6" s="11" t="s">
        <v>258</v>
      </c>
      <c r="D6" s="7">
        <v>10</v>
      </c>
      <c r="E6" s="7">
        <v>10</v>
      </c>
      <c r="F6" s="7"/>
      <c r="G6" s="7">
        <v>8</v>
      </c>
      <c r="H6" s="7" t="s">
        <v>451</v>
      </c>
      <c r="I6" s="7" t="s">
        <v>260</v>
      </c>
    </row>
    <row r="7" ht="24" spans="1:9">
      <c r="A7" s="7">
        <v>2</v>
      </c>
      <c r="B7" s="7" t="s">
        <v>84</v>
      </c>
      <c r="C7" s="11" t="s">
        <v>261</v>
      </c>
      <c r="D7" s="7">
        <v>10</v>
      </c>
      <c r="E7" s="7">
        <v>10</v>
      </c>
      <c r="F7" s="7"/>
      <c r="G7" s="7">
        <v>10</v>
      </c>
      <c r="H7" s="7"/>
      <c r="I7" s="7" t="s">
        <v>264</v>
      </c>
    </row>
    <row r="8" ht="23" customHeight="1" spans="1:9">
      <c r="A8" s="7">
        <v>3</v>
      </c>
      <c r="B8" s="7" t="s">
        <v>265</v>
      </c>
      <c r="C8" s="13" t="s">
        <v>289</v>
      </c>
      <c r="D8" s="7">
        <v>5</v>
      </c>
      <c r="E8" s="7">
        <v>5</v>
      </c>
      <c r="F8" s="7"/>
      <c r="G8" s="7">
        <v>5</v>
      </c>
      <c r="H8" s="7"/>
      <c r="I8" s="7" t="s">
        <v>264</v>
      </c>
    </row>
    <row r="9" ht="29" customHeight="1" spans="1:9">
      <c r="A9" s="7">
        <v>4</v>
      </c>
      <c r="B9" s="7"/>
      <c r="C9" s="13" t="s">
        <v>290</v>
      </c>
      <c r="D9" s="7">
        <v>10</v>
      </c>
      <c r="E9" s="7">
        <v>10</v>
      </c>
      <c r="F9" s="7"/>
      <c r="G9" s="7">
        <v>10</v>
      </c>
      <c r="H9" s="7"/>
      <c r="I9" s="7" t="s">
        <v>264</v>
      </c>
    </row>
    <row r="10" ht="40" customHeight="1" spans="1:9">
      <c r="A10" s="7">
        <v>5</v>
      </c>
      <c r="B10" s="7" t="s">
        <v>270</v>
      </c>
      <c r="C10" s="14" t="s">
        <v>271</v>
      </c>
      <c r="D10" s="7">
        <v>5</v>
      </c>
      <c r="E10" s="7">
        <v>5</v>
      </c>
      <c r="F10" s="7"/>
      <c r="G10" s="7">
        <v>5</v>
      </c>
      <c r="H10" s="7" t="s">
        <v>272</v>
      </c>
      <c r="I10" s="7" t="s">
        <v>273</v>
      </c>
    </row>
    <row r="11" ht="69" customHeight="1" spans="1:9">
      <c r="A11" s="7">
        <v>6</v>
      </c>
      <c r="B11" s="7"/>
      <c r="C11" s="13" t="s">
        <v>274</v>
      </c>
      <c r="D11" s="7">
        <v>9</v>
      </c>
      <c r="E11" s="7">
        <v>9</v>
      </c>
      <c r="F11" s="7"/>
      <c r="G11" s="7">
        <v>9</v>
      </c>
      <c r="H11" s="15" t="s">
        <v>452</v>
      </c>
      <c r="I11" s="7" t="s">
        <v>273</v>
      </c>
    </row>
    <row r="12" ht="82" customHeight="1" spans="1:9">
      <c r="A12" s="7">
        <v>7</v>
      </c>
      <c r="B12" s="7"/>
      <c r="C12" s="13" t="s">
        <v>277</v>
      </c>
      <c r="D12" s="7">
        <v>6</v>
      </c>
      <c r="E12" s="7">
        <v>6</v>
      </c>
      <c r="F12" s="7"/>
      <c r="G12" s="7">
        <v>6</v>
      </c>
      <c r="H12" s="7" t="s">
        <v>424</v>
      </c>
      <c r="I12" s="7" t="s">
        <v>273</v>
      </c>
    </row>
    <row r="13" ht="57" customHeight="1" spans="1:9">
      <c r="A13" s="7">
        <v>8</v>
      </c>
      <c r="B13" s="7" t="s">
        <v>87</v>
      </c>
      <c r="C13" s="11" t="s">
        <v>279</v>
      </c>
      <c r="D13" s="7">
        <v>15</v>
      </c>
      <c r="E13" s="7">
        <v>15</v>
      </c>
      <c r="F13" s="7"/>
      <c r="G13" s="7">
        <v>15</v>
      </c>
      <c r="H13" s="7"/>
      <c r="I13" s="7" t="s">
        <v>264</v>
      </c>
    </row>
    <row r="14" ht="44" customHeight="1" spans="1:9">
      <c r="A14" s="7">
        <v>9</v>
      </c>
      <c r="B14" s="7" t="s">
        <v>281</v>
      </c>
      <c r="C14" s="11" t="s">
        <v>282</v>
      </c>
      <c r="D14" s="7">
        <v>10</v>
      </c>
      <c r="E14" s="7">
        <v>10</v>
      </c>
      <c r="F14" s="7"/>
      <c r="G14" s="7">
        <v>7</v>
      </c>
      <c r="H14" s="7" t="s">
        <v>453</v>
      </c>
      <c r="I14" s="7" t="s">
        <v>284</v>
      </c>
    </row>
    <row r="15" ht="77" customHeight="1" spans="1:9">
      <c r="A15" s="7">
        <v>10</v>
      </c>
      <c r="B15" s="7" t="s">
        <v>89</v>
      </c>
      <c r="C15" s="11" t="s">
        <v>285</v>
      </c>
      <c r="D15" s="7">
        <v>20</v>
      </c>
      <c r="E15" s="7">
        <v>14</v>
      </c>
      <c r="F15" s="7"/>
      <c r="G15" s="16">
        <v>18</v>
      </c>
      <c r="H15" s="7"/>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454</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83</v>
      </c>
      <c r="F5" s="7"/>
      <c r="G5" s="7">
        <f>SUM(G6:G15)</f>
        <v>81.35</v>
      </c>
      <c r="H5" s="7"/>
      <c r="I5" s="7"/>
    </row>
    <row r="6" ht="88" customHeight="1" spans="1:9">
      <c r="A6" s="7">
        <v>1</v>
      </c>
      <c r="B6" s="7" t="s">
        <v>83</v>
      </c>
      <c r="C6" s="11" t="s">
        <v>258</v>
      </c>
      <c r="D6" s="7">
        <v>10</v>
      </c>
      <c r="E6" s="7">
        <v>9</v>
      </c>
      <c r="F6" s="7"/>
      <c r="G6" s="12">
        <v>3</v>
      </c>
      <c r="H6" s="12" t="s">
        <v>455</v>
      </c>
      <c r="I6" s="7" t="s">
        <v>260</v>
      </c>
    </row>
    <row r="7" ht="24" spans="1:9">
      <c r="A7" s="7">
        <v>2</v>
      </c>
      <c r="B7" s="7" t="s">
        <v>84</v>
      </c>
      <c r="C7" s="11" t="s">
        <v>261</v>
      </c>
      <c r="D7" s="7">
        <v>10</v>
      </c>
      <c r="E7" s="7">
        <v>9</v>
      </c>
      <c r="F7" s="7"/>
      <c r="G7" s="7">
        <v>9</v>
      </c>
      <c r="H7" s="7"/>
      <c r="I7" s="7" t="s">
        <v>264</v>
      </c>
    </row>
    <row r="8" ht="24" spans="1:9">
      <c r="A8" s="7">
        <v>3</v>
      </c>
      <c r="B8" s="7" t="s">
        <v>265</v>
      </c>
      <c r="C8" s="13" t="s">
        <v>289</v>
      </c>
      <c r="D8" s="7">
        <v>5</v>
      </c>
      <c r="E8" s="7">
        <v>4</v>
      </c>
      <c r="F8" s="7"/>
      <c r="G8" s="7">
        <v>4</v>
      </c>
      <c r="H8" s="7"/>
      <c r="I8" s="7" t="s">
        <v>264</v>
      </c>
    </row>
    <row r="9" ht="30" customHeight="1" spans="1:9">
      <c r="A9" s="7">
        <v>4</v>
      </c>
      <c r="B9" s="7"/>
      <c r="C9" s="13" t="s">
        <v>290</v>
      </c>
      <c r="D9" s="7">
        <v>10</v>
      </c>
      <c r="E9" s="7">
        <v>8</v>
      </c>
      <c r="F9" s="7"/>
      <c r="G9" s="7">
        <v>9.35</v>
      </c>
      <c r="H9" s="7"/>
      <c r="I9" s="7" t="s">
        <v>264</v>
      </c>
    </row>
    <row r="10" ht="39" customHeight="1" spans="1:9">
      <c r="A10" s="7">
        <v>5</v>
      </c>
      <c r="B10" s="7" t="s">
        <v>270</v>
      </c>
      <c r="C10" s="14" t="s">
        <v>271</v>
      </c>
      <c r="D10" s="7">
        <v>5</v>
      </c>
      <c r="E10" s="7">
        <v>5</v>
      </c>
      <c r="F10" s="7"/>
      <c r="G10" s="7">
        <v>5</v>
      </c>
      <c r="H10" s="7" t="s">
        <v>272</v>
      </c>
      <c r="I10" s="7" t="s">
        <v>273</v>
      </c>
    </row>
    <row r="11" ht="78" customHeight="1" spans="1:9">
      <c r="A11" s="7">
        <v>6</v>
      </c>
      <c r="B11" s="7"/>
      <c r="C11" s="13" t="s">
        <v>274</v>
      </c>
      <c r="D11" s="7">
        <v>9</v>
      </c>
      <c r="E11" s="7">
        <v>7</v>
      </c>
      <c r="F11" s="7"/>
      <c r="G11" s="7">
        <v>7.5</v>
      </c>
      <c r="H11" s="15" t="s">
        <v>347</v>
      </c>
      <c r="I11" s="7" t="s">
        <v>273</v>
      </c>
    </row>
    <row r="12" ht="53" customHeight="1" spans="1:9">
      <c r="A12" s="7">
        <v>7</v>
      </c>
      <c r="B12" s="7"/>
      <c r="C12" s="13" t="s">
        <v>277</v>
      </c>
      <c r="D12" s="7">
        <v>6</v>
      </c>
      <c r="E12" s="7">
        <v>5</v>
      </c>
      <c r="F12" s="7"/>
      <c r="G12" s="7">
        <v>4.5</v>
      </c>
      <c r="H12" s="7" t="s">
        <v>349</v>
      </c>
      <c r="I12" s="7" t="s">
        <v>273</v>
      </c>
    </row>
    <row r="13" ht="56" customHeight="1" spans="1:9">
      <c r="A13" s="7">
        <v>8</v>
      </c>
      <c r="B13" s="7" t="s">
        <v>87</v>
      </c>
      <c r="C13" s="11" t="s">
        <v>279</v>
      </c>
      <c r="D13" s="7">
        <v>15</v>
      </c>
      <c r="E13" s="7">
        <v>13</v>
      </c>
      <c r="F13" s="7"/>
      <c r="G13" s="7">
        <v>13</v>
      </c>
      <c r="H13" s="7"/>
      <c r="I13" s="7" t="s">
        <v>264</v>
      </c>
    </row>
    <row r="14" ht="52" customHeight="1" spans="1:9">
      <c r="A14" s="7">
        <v>9</v>
      </c>
      <c r="B14" s="7" t="s">
        <v>281</v>
      </c>
      <c r="C14" s="11" t="s">
        <v>282</v>
      </c>
      <c r="D14" s="7">
        <v>10</v>
      </c>
      <c r="E14" s="7">
        <v>9</v>
      </c>
      <c r="F14" s="7"/>
      <c r="G14" s="7">
        <v>7</v>
      </c>
      <c r="H14" s="7" t="s">
        <v>456</v>
      </c>
      <c r="I14" s="7" t="s">
        <v>284</v>
      </c>
    </row>
    <row r="15" ht="89" customHeight="1" spans="1:9">
      <c r="A15" s="7">
        <v>10</v>
      </c>
      <c r="B15" s="7" t="s">
        <v>89</v>
      </c>
      <c r="C15" s="11" t="s">
        <v>285</v>
      </c>
      <c r="D15" s="7">
        <v>20</v>
      </c>
      <c r="E15" s="7">
        <v>14</v>
      </c>
      <c r="F15" s="7"/>
      <c r="G15" s="16">
        <v>19</v>
      </c>
      <c r="H15" s="7"/>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457</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84</v>
      </c>
      <c r="F5" s="7"/>
      <c r="G5" s="7">
        <f>SUM(G6:G15)</f>
        <v>78.71</v>
      </c>
      <c r="H5" s="7"/>
      <c r="I5" s="7"/>
    </row>
    <row r="6" ht="151.2" spans="1:9">
      <c r="A6" s="7">
        <v>1</v>
      </c>
      <c r="B6" s="7" t="s">
        <v>83</v>
      </c>
      <c r="C6" s="11" t="s">
        <v>258</v>
      </c>
      <c r="D6" s="7">
        <v>10</v>
      </c>
      <c r="E6" s="7">
        <v>9</v>
      </c>
      <c r="F6" s="7"/>
      <c r="G6" s="12">
        <v>4</v>
      </c>
      <c r="H6" s="12" t="s">
        <v>458</v>
      </c>
      <c r="I6" s="7" t="s">
        <v>260</v>
      </c>
    </row>
    <row r="7" ht="24" spans="1:9">
      <c r="A7" s="7">
        <v>2</v>
      </c>
      <c r="B7" s="7" t="s">
        <v>84</v>
      </c>
      <c r="C7" s="11" t="s">
        <v>261</v>
      </c>
      <c r="D7" s="7">
        <v>10</v>
      </c>
      <c r="E7" s="7">
        <v>8</v>
      </c>
      <c r="F7" s="7"/>
      <c r="G7" s="7">
        <v>8</v>
      </c>
      <c r="H7" s="7"/>
      <c r="I7" s="7" t="s">
        <v>264</v>
      </c>
    </row>
    <row r="8" ht="24" spans="1:9">
      <c r="A8" s="7">
        <v>3</v>
      </c>
      <c r="B8" s="7" t="s">
        <v>265</v>
      </c>
      <c r="C8" s="13" t="s">
        <v>289</v>
      </c>
      <c r="D8" s="7">
        <v>5</v>
      </c>
      <c r="E8" s="7">
        <v>4</v>
      </c>
      <c r="F8" s="7"/>
      <c r="G8" s="7">
        <v>4</v>
      </c>
      <c r="H8" s="7"/>
      <c r="I8" s="7" t="s">
        <v>264</v>
      </c>
    </row>
    <row r="9" ht="30" customHeight="1" spans="1:9">
      <c r="A9" s="7">
        <v>4</v>
      </c>
      <c r="B9" s="7"/>
      <c r="C9" s="13" t="s">
        <v>290</v>
      </c>
      <c r="D9" s="7">
        <v>10</v>
      </c>
      <c r="E9" s="7">
        <v>9</v>
      </c>
      <c r="F9" s="7"/>
      <c r="G9" s="7">
        <v>7.21</v>
      </c>
      <c r="H9" s="7"/>
      <c r="I9" s="7" t="s">
        <v>264</v>
      </c>
    </row>
    <row r="10" ht="39" customHeight="1" spans="1:9">
      <c r="A10" s="7">
        <v>5</v>
      </c>
      <c r="B10" s="7" t="s">
        <v>270</v>
      </c>
      <c r="C10" s="14" t="s">
        <v>271</v>
      </c>
      <c r="D10" s="7">
        <v>5</v>
      </c>
      <c r="E10" s="7">
        <v>5</v>
      </c>
      <c r="F10" s="7"/>
      <c r="G10" s="7">
        <v>5</v>
      </c>
      <c r="H10" s="7" t="s">
        <v>272</v>
      </c>
      <c r="I10" s="7" t="s">
        <v>273</v>
      </c>
    </row>
    <row r="11" ht="78" customHeight="1" spans="1:9">
      <c r="A11" s="7">
        <v>6</v>
      </c>
      <c r="B11" s="7"/>
      <c r="C11" s="13" t="s">
        <v>274</v>
      </c>
      <c r="D11" s="7">
        <v>9</v>
      </c>
      <c r="E11" s="7">
        <v>7.5</v>
      </c>
      <c r="F11" s="7"/>
      <c r="G11" s="7">
        <v>7.5</v>
      </c>
      <c r="H11" s="15" t="s">
        <v>347</v>
      </c>
      <c r="I11" s="7" t="s">
        <v>273</v>
      </c>
    </row>
    <row r="12" ht="53" customHeight="1" spans="1:9">
      <c r="A12" s="7">
        <v>7</v>
      </c>
      <c r="B12" s="7"/>
      <c r="C12" s="13" t="s">
        <v>277</v>
      </c>
      <c r="D12" s="7">
        <v>6</v>
      </c>
      <c r="E12" s="7">
        <v>3</v>
      </c>
      <c r="F12" s="7"/>
      <c r="G12" s="7">
        <v>3</v>
      </c>
      <c r="H12" s="7" t="s">
        <v>349</v>
      </c>
      <c r="I12" s="7" t="s">
        <v>273</v>
      </c>
    </row>
    <row r="13" ht="56" customHeight="1" spans="1:9">
      <c r="A13" s="7">
        <v>8</v>
      </c>
      <c r="B13" s="7" t="s">
        <v>87</v>
      </c>
      <c r="C13" s="11" t="s">
        <v>279</v>
      </c>
      <c r="D13" s="7">
        <v>15</v>
      </c>
      <c r="E13" s="7">
        <v>13</v>
      </c>
      <c r="F13" s="7"/>
      <c r="G13" s="7">
        <v>13</v>
      </c>
      <c r="H13" s="7"/>
      <c r="I13" s="7" t="s">
        <v>264</v>
      </c>
    </row>
    <row r="14" ht="52" customHeight="1" spans="1:9">
      <c r="A14" s="7">
        <v>9</v>
      </c>
      <c r="B14" s="7" t="s">
        <v>281</v>
      </c>
      <c r="C14" s="11" t="s">
        <v>282</v>
      </c>
      <c r="D14" s="7">
        <v>10</v>
      </c>
      <c r="E14" s="7">
        <v>10</v>
      </c>
      <c r="F14" s="7"/>
      <c r="G14" s="7">
        <v>10</v>
      </c>
      <c r="H14" s="7"/>
      <c r="I14" s="7" t="s">
        <v>284</v>
      </c>
    </row>
    <row r="15" ht="89" customHeight="1" spans="1:9">
      <c r="A15" s="7">
        <v>10</v>
      </c>
      <c r="B15" s="7" t="s">
        <v>89</v>
      </c>
      <c r="C15" s="11" t="s">
        <v>285</v>
      </c>
      <c r="D15" s="7">
        <v>20</v>
      </c>
      <c r="E15" s="7">
        <v>15.5</v>
      </c>
      <c r="F15" s="7"/>
      <c r="G15" s="16">
        <v>17</v>
      </c>
      <c r="H15" s="7"/>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5.6"/>
  <cols>
    <col min="1" max="1" width="4" style="1" customWidth="1"/>
    <col min="2" max="2" width="12.25" style="1" customWidth="1"/>
    <col min="3" max="3" width="55.4074074074074" style="1" customWidth="1"/>
    <col min="4" max="4" width="5.12962962962963" style="1" customWidth="1"/>
    <col min="5" max="5" width="8.5" style="1" customWidth="1"/>
    <col min="6" max="6" width="16" style="1" customWidth="1"/>
    <col min="7" max="7" width="10.8611111111111" style="1" customWidth="1"/>
    <col min="8" max="8" width="24.212962962963" style="1" customWidth="1"/>
    <col min="9" max="9" width="7.6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459</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83.5</v>
      </c>
      <c r="F5" s="7"/>
      <c r="G5" s="7">
        <f>SUM(G6:G15)</f>
        <v>74.48</v>
      </c>
      <c r="H5" s="7"/>
      <c r="I5" s="7"/>
    </row>
    <row r="6" ht="44" customHeight="1" spans="1:10">
      <c r="A6" s="7">
        <v>1</v>
      </c>
      <c r="B6" s="7" t="s">
        <v>83</v>
      </c>
      <c r="C6" s="11" t="s">
        <v>258</v>
      </c>
      <c r="D6" s="7">
        <v>10</v>
      </c>
      <c r="E6" s="7">
        <v>10</v>
      </c>
      <c r="F6" s="7"/>
      <c r="G6" s="12"/>
      <c r="H6" s="12" t="s">
        <v>460</v>
      </c>
      <c r="I6" s="7" t="s">
        <v>260</v>
      </c>
      <c r="J6" s="12" t="s">
        <v>461</v>
      </c>
    </row>
    <row r="7" ht="24" spans="1:9">
      <c r="A7" s="7">
        <v>2</v>
      </c>
      <c r="B7" s="7" t="s">
        <v>84</v>
      </c>
      <c r="C7" s="11" t="s">
        <v>261</v>
      </c>
      <c r="D7" s="7">
        <v>10</v>
      </c>
      <c r="E7" s="7">
        <v>9</v>
      </c>
      <c r="F7" s="7"/>
      <c r="G7" s="7">
        <v>9</v>
      </c>
      <c r="H7" s="7"/>
      <c r="I7" s="7" t="s">
        <v>264</v>
      </c>
    </row>
    <row r="8" ht="24" spans="1:9">
      <c r="A8" s="7">
        <v>3</v>
      </c>
      <c r="B8" s="7" t="s">
        <v>265</v>
      </c>
      <c r="C8" s="13" t="s">
        <v>289</v>
      </c>
      <c r="D8" s="7">
        <v>5</v>
      </c>
      <c r="E8" s="7">
        <v>5</v>
      </c>
      <c r="F8" s="7"/>
      <c r="G8" s="7">
        <v>5</v>
      </c>
      <c r="H8" s="7"/>
      <c r="I8" s="7" t="s">
        <v>264</v>
      </c>
    </row>
    <row r="9" ht="36" spans="1:9">
      <c r="A9" s="7">
        <v>4</v>
      </c>
      <c r="B9" s="7"/>
      <c r="C9" s="13" t="s">
        <v>290</v>
      </c>
      <c r="D9" s="7">
        <v>10</v>
      </c>
      <c r="E9" s="7">
        <v>9</v>
      </c>
      <c r="F9" s="7"/>
      <c r="G9" s="7">
        <v>9.98</v>
      </c>
      <c r="H9" s="7"/>
      <c r="I9" s="7" t="s">
        <v>264</v>
      </c>
    </row>
    <row r="10" ht="48" spans="1:9">
      <c r="A10" s="7">
        <v>5</v>
      </c>
      <c r="B10" s="7" t="s">
        <v>270</v>
      </c>
      <c r="C10" s="14" t="s">
        <v>271</v>
      </c>
      <c r="D10" s="7">
        <v>5</v>
      </c>
      <c r="E10" s="7">
        <v>5</v>
      </c>
      <c r="F10" s="7"/>
      <c r="G10" s="7">
        <v>5</v>
      </c>
      <c r="H10" s="7" t="s">
        <v>272</v>
      </c>
      <c r="I10" s="7" t="s">
        <v>273</v>
      </c>
    </row>
    <row r="11" ht="84" spans="1:9">
      <c r="A11" s="7">
        <v>6</v>
      </c>
      <c r="B11" s="7"/>
      <c r="C11" s="13" t="s">
        <v>274</v>
      </c>
      <c r="D11" s="7">
        <v>9</v>
      </c>
      <c r="E11" s="7">
        <v>6</v>
      </c>
      <c r="F11" s="7"/>
      <c r="G11" s="7">
        <v>6</v>
      </c>
      <c r="H11" s="15" t="s">
        <v>347</v>
      </c>
      <c r="I11" s="7" t="s">
        <v>273</v>
      </c>
    </row>
    <row r="12" ht="54" customHeight="1" spans="1:9">
      <c r="A12" s="7">
        <v>7</v>
      </c>
      <c r="B12" s="7"/>
      <c r="C12" s="13" t="s">
        <v>277</v>
      </c>
      <c r="D12" s="7">
        <v>6</v>
      </c>
      <c r="E12" s="7">
        <v>4</v>
      </c>
      <c r="F12" s="7"/>
      <c r="G12" s="7">
        <v>3</v>
      </c>
      <c r="H12" s="7" t="s">
        <v>462</v>
      </c>
      <c r="I12" s="7" t="s">
        <v>273</v>
      </c>
    </row>
    <row r="13" ht="54" customHeight="1" spans="1:9">
      <c r="A13" s="7">
        <v>8</v>
      </c>
      <c r="B13" s="7" t="s">
        <v>87</v>
      </c>
      <c r="C13" s="11" t="s">
        <v>279</v>
      </c>
      <c r="D13" s="7">
        <v>15</v>
      </c>
      <c r="E13" s="7">
        <v>12.5</v>
      </c>
      <c r="F13" s="7"/>
      <c r="G13" s="7">
        <v>12.5</v>
      </c>
      <c r="H13" s="7"/>
      <c r="I13" s="7" t="s">
        <v>264</v>
      </c>
    </row>
    <row r="14" ht="51" customHeight="1" spans="1:9">
      <c r="A14" s="7">
        <v>9</v>
      </c>
      <c r="B14" s="7" t="s">
        <v>281</v>
      </c>
      <c r="C14" s="11" t="s">
        <v>282</v>
      </c>
      <c r="D14" s="7">
        <v>10</v>
      </c>
      <c r="E14" s="7">
        <v>7</v>
      </c>
      <c r="F14" s="7"/>
      <c r="G14" s="7">
        <v>7</v>
      </c>
      <c r="H14" s="7"/>
      <c r="I14" s="7" t="s">
        <v>284</v>
      </c>
    </row>
    <row r="15" ht="63" customHeight="1" spans="1:9">
      <c r="A15" s="7">
        <v>10</v>
      </c>
      <c r="B15" s="7" t="s">
        <v>89</v>
      </c>
      <c r="C15" s="11" t="s">
        <v>285</v>
      </c>
      <c r="D15" s="7">
        <v>20</v>
      </c>
      <c r="E15" s="7">
        <v>16</v>
      </c>
      <c r="F15" s="7"/>
      <c r="G15" s="16">
        <v>17</v>
      </c>
      <c r="H15" s="15"/>
      <c r="I15" s="7" t="s">
        <v>273</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248</v>
      </c>
      <c r="B3" s="6"/>
      <c r="C3" s="6"/>
      <c r="D3" s="6"/>
      <c r="E3" s="6"/>
      <c r="F3" s="6"/>
      <c r="G3" s="6"/>
      <c r="H3" s="6"/>
      <c r="I3" s="6"/>
    </row>
    <row r="4" ht="24" customHeight="1" spans="1:9">
      <c r="A4" s="7" t="s">
        <v>2</v>
      </c>
      <c r="B4" s="7" t="s">
        <v>249</v>
      </c>
      <c r="C4" s="7" t="s">
        <v>250</v>
      </c>
      <c r="D4" s="7" t="s">
        <v>251</v>
      </c>
      <c r="E4" s="7" t="s">
        <v>252</v>
      </c>
      <c r="F4" s="7" t="s">
        <v>253</v>
      </c>
      <c r="G4" s="7" t="s">
        <v>254</v>
      </c>
      <c r="H4" s="7" t="s">
        <v>255</v>
      </c>
      <c r="I4" s="17" t="s">
        <v>256</v>
      </c>
    </row>
    <row r="5" ht="14.4" spans="1:9">
      <c r="A5" s="7" t="s">
        <v>257</v>
      </c>
      <c r="B5" s="7"/>
      <c r="C5" s="11"/>
      <c r="D5" s="7">
        <v>100</v>
      </c>
      <c r="E5" s="7">
        <f>SUM(E6:E15)</f>
        <v>91</v>
      </c>
      <c r="F5" s="7"/>
      <c r="G5" s="7">
        <f>SUM(G6:G15)</f>
        <v>85.5</v>
      </c>
      <c r="H5" s="7"/>
      <c r="I5" s="7"/>
    </row>
    <row r="6" ht="72" spans="1:9">
      <c r="A6" s="7">
        <v>1</v>
      </c>
      <c r="B6" s="7" t="s">
        <v>83</v>
      </c>
      <c r="C6" s="11" t="s">
        <v>258</v>
      </c>
      <c r="D6" s="7">
        <v>10</v>
      </c>
      <c r="E6" s="7">
        <v>10</v>
      </c>
      <c r="F6" s="7"/>
      <c r="G6" s="7">
        <v>9</v>
      </c>
      <c r="H6" s="42" t="s">
        <v>259</v>
      </c>
      <c r="I6" s="7" t="s">
        <v>260</v>
      </c>
    </row>
    <row r="7" ht="25" customHeight="1" spans="1:9">
      <c r="A7" s="7">
        <v>2</v>
      </c>
      <c r="B7" s="7" t="s">
        <v>84</v>
      </c>
      <c r="C7" s="11" t="s">
        <v>261</v>
      </c>
      <c r="D7" s="7">
        <v>10</v>
      </c>
      <c r="E7" s="7">
        <v>9</v>
      </c>
      <c r="F7" s="15" t="s">
        <v>262</v>
      </c>
      <c r="G7" s="40">
        <v>9</v>
      </c>
      <c r="H7" s="41" t="s">
        <v>263</v>
      </c>
      <c r="I7" s="7" t="s">
        <v>264</v>
      </c>
    </row>
    <row r="8" ht="24" spans="1:9">
      <c r="A8" s="7">
        <v>3</v>
      </c>
      <c r="B8" s="7" t="s">
        <v>265</v>
      </c>
      <c r="C8" s="13" t="s">
        <v>266</v>
      </c>
      <c r="D8" s="7">
        <v>5</v>
      </c>
      <c r="E8" s="7">
        <v>5</v>
      </c>
      <c r="F8" s="7"/>
      <c r="G8" s="40">
        <v>5</v>
      </c>
      <c r="H8" s="7"/>
      <c r="I8" s="7" t="s">
        <v>264</v>
      </c>
    </row>
    <row r="9" ht="51" customHeight="1" spans="1:9">
      <c r="A9" s="7">
        <v>4</v>
      </c>
      <c r="B9" s="7"/>
      <c r="C9" s="13" t="s">
        <v>267</v>
      </c>
      <c r="D9" s="7">
        <v>10</v>
      </c>
      <c r="E9" s="7">
        <v>8</v>
      </c>
      <c r="F9" s="15" t="s">
        <v>268</v>
      </c>
      <c r="G9" s="40">
        <v>8</v>
      </c>
      <c r="H9" s="41" t="s">
        <v>269</v>
      </c>
      <c r="I9" s="7" t="s">
        <v>264</v>
      </c>
    </row>
    <row r="10" ht="48" spans="1:9">
      <c r="A10" s="7">
        <v>5</v>
      </c>
      <c r="B10" s="7" t="s">
        <v>270</v>
      </c>
      <c r="C10" s="14" t="s">
        <v>271</v>
      </c>
      <c r="D10" s="7">
        <v>5</v>
      </c>
      <c r="E10" s="7">
        <v>5</v>
      </c>
      <c r="F10" s="7"/>
      <c r="G10" s="7">
        <v>5</v>
      </c>
      <c r="H10" s="7" t="s">
        <v>272</v>
      </c>
      <c r="I10" s="7" t="s">
        <v>273</v>
      </c>
    </row>
    <row r="11" ht="75" customHeight="1" spans="1:9">
      <c r="A11" s="7">
        <v>6</v>
      </c>
      <c r="B11" s="7"/>
      <c r="C11" s="13" t="s">
        <v>274</v>
      </c>
      <c r="D11" s="7">
        <v>9</v>
      </c>
      <c r="E11" s="7">
        <v>6</v>
      </c>
      <c r="F11" s="7" t="s">
        <v>275</v>
      </c>
      <c r="G11" s="7">
        <v>9</v>
      </c>
      <c r="H11" s="15" t="s">
        <v>276</v>
      </c>
      <c r="I11" s="7" t="s">
        <v>273</v>
      </c>
    </row>
    <row r="12" ht="72" spans="1:9">
      <c r="A12" s="7">
        <v>7</v>
      </c>
      <c r="B12" s="7"/>
      <c r="C12" s="13" t="s">
        <v>277</v>
      </c>
      <c r="D12" s="7">
        <v>6</v>
      </c>
      <c r="E12" s="7">
        <v>6</v>
      </c>
      <c r="F12" s="15"/>
      <c r="G12" s="7">
        <v>4.5</v>
      </c>
      <c r="H12" s="7" t="s">
        <v>278</v>
      </c>
      <c r="I12" s="7" t="s">
        <v>273</v>
      </c>
    </row>
    <row r="13" ht="60" spans="1:9">
      <c r="A13" s="7">
        <v>8</v>
      </c>
      <c r="B13" s="7" t="s">
        <v>87</v>
      </c>
      <c r="C13" s="11" t="s">
        <v>279</v>
      </c>
      <c r="D13" s="7">
        <v>15</v>
      </c>
      <c r="E13" s="7">
        <v>12</v>
      </c>
      <c r="F13" s="15" t="s">
        <v>280</v>
      </c>
      <c r="G13" s="40">
        <v>12</v>
      </c>
      <c r="H13" s="41" t="s">
        <v>280</v>
      </c>
      <c r="I13" s="7" t="s">
        <v>264</v>
      </c>
    </row>
    <row r="14" ht="51" customHeight="1" spans="1:9">
      <c r="A14" s="7">
        <v>9</v>
      </c>
      <c r="B14" s="7" t="s">
        <v>281</v>
      </c>
      <c r="C14" s="11" t="s">
        <v>282</v>
      </c>
      <c r="D14" s="7">
        <v>10</v>
      </c>
      <c r="E14" s="7">
        <v>10</v>
      </c>
      <c r="F14" s="7"/>
      <c r="G14" s="17">
        <v>7</v>
      </c>
      <c r="H14" s="15" t="s">
        <v>283</v>
      </c>
      <c r="I14" s="7" t="s">
        <v>284</v>
      </c>
    </row>
    <row r="15" ht="90" customHeight="1" spans="1:9">
      <c r="A15" s="7">
        <v>10</v>
      </c>
      <c r="B15" s="7" t="s">
        <v>89</v>
      </c>
      <c r="C15" s="11" t="s">
        <v>285</v>
      </c>
      <c r="D15" s="7">
        <v>20</v>
      </c>
      <c r="E15" s="7">
        <v>20</v>
      </c>
      <c r="F15" s="15"/>
      <c r="G15" s="16">
        <v>17</v>
      </c>
      <c r="H15" s="15"/>
      <c r="I15" s="7" t="s">
        <v>273</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463</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86</v>
      </c>
      <c r="F5" s="7"/>
      <c r="G5" s="7">
        <f>SUM(G6:G15)</f>
        <v>86.93</v>
      </c>
      <c r="H5" s="7"/>
      <c r="I5" s="7"/>
    </row>
    <row r="6" ht="49.5" customHeight="1" spans="1:9">
      <c r="A6" s="7">
        <v>1</v>
      </c>
      <c r="B6" s="7" t="s">
        <v>83</v>
      </c>
      <c r="C6" s="11" t="s">
        <v>258</v>
      </c>
      <c r="D6" s="7">
        <v>10</v>
      </c>
      <c r="E6" s="7">
        <v>8</v>
      </c>
      <c r="F6" s="7"/>
      <c r="G6" s="12">
        <v>7</v>
      </c>
      <c r="H6" s="12" t="s">
        <v>464</v>
      </c>
      <c r="I6" s="7" t="s">
        <v>260</v>
      </c>
    </row>
    <row r="7" ht="24" spans="1:9">
      <c r="A7" s="7">
        <v>2</v>
      </c>
      <c r="B7" s="7" t="s">
        <v>84</v>
      </c>
      <c r="C7" s="11" t="s">
        <v>261</v>
      </c>
      <c r="D7" s="7">
        <v>10</v>
      </c>
      <c r="E7" s="7">
        <v>9</v>
      </c>
      <c r="F7" s="7"/>
      <c r="G7" s="7">
        <v>9</v>
      </c>
      <c r="H7" s="7"/>
      <c r="I7" s="7" t="s">
        <v>264</v>
      </c>
    </row>
    <row r="8" ht="24" spans="1:9">
      <c r="A8" s="7">
        <v>3</v>
      </c>
      <c r="B8" s="7" t="s">
        <v>265</v>
      </c>
      <c r="C8" s="13" t="s">
        <v>289</v>
      </c>
      <c r="D8" s="7">
        <v>5</v>
      </c>
      <c r="E8" s="7">
        <v>4</v>
      </c>
      <c r="F8" s="7"/>
      <c r="G8" s="7">
        <v>4</v>
      </c>
      <c r="H8" s="7"/>
      <c r="I8" s="7" t="s">
        <v>264</v>
      </c>
    </row>
    <row r="9" ht="30" customHeight="1" spans="1:9">
      <c r="A9" s="7">
        <v>4</v>
      </c>
      <c r="B9" s="7"/>
      <c r="C9" s="13" t="s">
        <v>290</v>
      </c>
      <c r="D9" s="7">
        <v>10</v>
      </c>
      <c r="E9" s="7">
        <v>7</v>
      </c>
      <c r="F9" s="7"/>
      <c r="G9" s="7">
        <v>9.93</v>
      </c>
      <c r="H9" s="7"/>
      <c r="I9" s="7" t="s">
        <v>264</v>
      </c>
    </row>
    <row r="10" ht="43" customHeight="1" spans="1:9">
      <c r="A10" s="7">
        <v>5</v>
      </c>
      <c r="B10" s="7" t="s">
        <v>270</v>
      </c>
      <c r="C10" s="14" t="s">
        <v>271</v>
      </c>
      <c r="D10" s="7">
        <v>5</v>
      </c>
      <c r="E10" s="7">
        <v>5</v>
      </c>
      <c r="F10" s="7"/>
      <c r="G10" s="7">
        <v>5</v>
      </c>
      <c r="H10" s="7" t="s">
        <v>272</v>
      </c>
      <c r="I10" s="7" t="s">
        <v>273</v>
      </c>
    </row>
    <row r="11" ht="75" customHeight="1" spans="1:9">
      <c r="A11" s="7">
        <v>6</v>
      </c>
      <c r="B11" s="7"/>
      <c r="C11" s="13" t="s">
        <v>274</v>
      </c>
      <c r="D11" s="7">
        <v>9</v>
      </c>
      <c r="E11" s="7">
        <v>7</v>
      </c>
      <c r="F11" s="7"/>
      <c r="G11" s="7">
        <v>7.5</v>
      </c>
      <c r="H11" s="15" t="s">
        <v>347</v>
      </c>
      <c r="I11" s="7" t="s">
        <v>273</v>
      </c>
    </row>
    <row r="12" ht="51" customHeight="1" spans="1:9">
      <c r="A12" s="7">
        <v>7</v>
      </c>
      <c r="B12" s="7"/>
      <c r="C12" s="13" t="s">
        <v>277</v>
      </c>
      <c r="D12" s="7">
        <v>6</v>
      </c>
      <c r="E12" s="7">
        <v>6</v>
      </c>
      <c r="F12" s="7"/>
      <c r="G12" s="7">
        <v>4.5</v>
      </c>
      <c r="H12" s="7" t="s">
        <v>349</v>
      </c>
      <c r="I12" s="7" t="s">
        <v>273</v>
      </c>
    </row>
    <row r="13" ht="51" customHeight="1" spans="1:9">
      <c r="A13" s="7">
        <v>8</v>
      </c>
      <c r="B13" s="7" t="s">
        <v>87</v>
      </c>
      <c r="C13" s="11" t="s">
        <v>279</v>
      </c>
      <c r="D13" s="7">
        <v>15</v>
      </c>
      <c r="E13" s="7">
        <v>12</v>
      </c>
      <c r="F13" s="7"/>
      <c r="G13" s="7">
        <v>12</v>
      </c>
      <c r="H13" s="7"/>
      <c r="I13" s="7" t="s">
        <v>264</v>
      </c>
    </row>
    <row r="14" ht="57" customHeight="1" spans="1:9">
      <c r="A14" s="7">
        <v>9</v>
      </c>
      <c r="B14" s="7" t="s">
        <v>281</v>
      </c>
      <c r="C14" s="11" t="s">
        <v>282</v>
      </c>
      <c r="D14" s="7">
        <v>10</v>
      </c>
      <c r="E14" s="7">
        <v>10</v>
      </c>
      <c r="F14" s="7"/>
      <c r="G14" s="7">
        <v>10</v>
      </c>
      <c r="H14" s="7"/>
      <c r="I14" s="7" t="s">
        <v>284</v>
      </c>
    </row>
    <row r="15" ht="66" customHeight="1" spans="1:9">
      <c r="A15" s="7">
        <v>10</v>
      </c>
      <c r="B15" s="7" t="s">
        <v>89</v>
      </c>
      <c r="C15" s="11" t="s">
        <v>285</v>
      </c>
      <c r="D15" s="7">
        <v>20</v>
      </c>
      <c r="E15" s="7">
        <v>18</v>
      </c>
      <c r="F15" s="7"/>
      <c r="G15" s="16">
        <v>18</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465</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84</v>
      </c>
      <c r="F5" s="7"/>
      <c r="G5" s="7">
        <f>SUM(G6:G15)</f>
        <v>83.5</v>
      </c>
      <c r="H5" s="7"/>
      <c r="I5" s="7"/>
    </row>
    <row r="6" ht="49.5" customHeight="1" spans="1:9">
      <c r="A6" s="7">
        <v>1</v>
      </c>
      <c r="B6" s="7" t="s">
        <v>83</v>
      </c>
      <c r="C6" s="11" t="s">
        <v>258</v>
      </c>
      <c r="D6" s="7">
        <v>10</v>
      </c>
      <c r="E6" s="7">
        <v>9</v>
      </c>
      <c r="F6" s="7"/>
      <c r="G6" s="12">
        <v>8</v>
      </c>
      <c r="H6" s="12" t="s">
        <v>466</v>
      </c>
      <c r="I6" s="7" t="s">
        <v>260</v>
      </c>
    </row>
    <row r="7" ht="24" spans="1:9">
      <c r="A7" s="7">
        <v>2</v>
      </c>
      <c r="B7" s="7" t="s">
        <v>84</v>
      </c>
      <c r="C7" s="11" t="s">
        <v>261</v>
      </c>
      <c r="D7" s="7">
        <v>10</v>
      </c>
      <c r="E7" s="7">
        <v>10</v>
      </c>
      <c r="F7" s="7"/>
      <c r="G7" s="7">
        <v>10</v>
      </c>
      <c r="H7" s="7"/>
      <c r="I7" s="7" t="s">
        <v>264</v>
      </c>
    </row>
    <row r="8" ht="24" spans="1:9">
      <c r="A8" s="7">
        <v>3</v>
      </c>
      <c r="B8" s="7" t="s">
        <v>265</v>
      </c>
      <c r="C8" s="13" t="s">
        <v>289</v>
      </c>
      <c r="D8" s="7">
        <v>5</v>
      </c>
      <c r="E8" s="7">
        <v>4</v>
      </c>
      <c r="F8" s="7"/>
      <c r="G8" s="7">
        <v>4</v>
      </c>
      <c r="H8" s="7"/>
      <c r="I8" s="7" t="s">
        <v>264</v>
      </c>
    </row>
    <row r="9" ht="30" customHeight="1" spans="1:9">
      <c r="A9" s="7">
        <v>4</v>
      </c>
      <c r="B9" s="7"/>
      <c r="C9" s="13" t="s">
        <v>290</v>
      </c>
      <c r="D9" s="7">
        <v>10</v>
      </c>
      <c r="E9" s="7">
        <v>9</v>
      </c>
      <c r="F9" s="7"/>
      <c r="G9" s="7">
        <v>10</v>
      </c>
      <c r="H9" s="7"/>
      <c r="I9" s="7" t="s">
        <v>264</v>
      </c>
    </row>
    <row r="10" ht="43" customHeight="1" spans="1:9">
      <c r="A10" s="7">
        <v>5</v>
      </c>
      <c r="B10" s="7" t="s">
        <v>270</v>
      </c>
      <c r="C10" s="14" t="s">
        <v>271</v>
      </c>
      <c r="D10" s="7">
        <v>5</v>
      </c>
      <c r="E10" s="7">
        <v>5</v>
      </c>
      <c r="F10" s="7"/>
      <c r="G10" s="7">
        <v>5</v>
      </c>
      <c r="H10" s="7" t="s">
        <v>272</v>
      </c>
      <c r="I10" s="7" t="s">
        <v>273</v>
      </c>
    </row>
    <row r="11" ht="75" customHeight="1" spans="1:9">
      <c r="A11" s="7">
        <v>6</v>
      </c>
      <c r="B11" s="7"/>
      <c r="C11" s="13" t="s">
        <v>274</v>
      </c>
      <c r="D11" s="7">
        <v>9</v>
      </c>
      <c r="E11" s="7">
        <v>7.5</v>
      </c>
      <c r="F11" s="7"/>
      <c r="G11" s="7">
        <v>7.5</v>
      </c>
      <c r="H11" s="15" t="s">
        <v>347</v>
      </c>
      <c r="I11" s="7" t="s">
        <v>273</v>
      </c>
    </row>
    <row r="12" ht="51" customHeight="1" spans="1:9">
      <c r="A12" s="7">
        <v>7</v>
      </c>
      <c r="B12" s="7"/>
      <c r="C12" s="13" t="s">
        <v>277</v>
      </c>
      <c r="D12" s="7">
        <v>6</v>
      </c>
      <c r="E12" s="7">
        <v>3</v>
      </c>
      <c r="F12" s="7"/>
      <c r="G12" s="7">
        <v>3</v>
      </c>
      <c r="H12" s="7" t="s">
        <v>392</v>
      </c>
      <c r="I12" s="7" t="s">
        <v>273</v>
      </c>
    </row>
    <row r="13" ht="51" customHeight="1" spans="1:9">
      <c r="A13" s="7">
        <v>8</v>
      </c>
      <c r="B13" s="7" t="s">
        <v>87</v>
      </c>
      <c r="C13" s="11" t="s">
        <v>279</v>
      </c>
      <c r="D13" s="7">
        <v>15</v>
      </c>
      <c r="E13" s="7">
        <v>13</v>
      </c>
      <c r="F13" s="7"/>
      <c r="G13" s="7">
        <v>13</v>
      </c>
      <c r="H13" s="7"/>
      <c r="I13" s="7" t="s">
        <v>264</v>
      </c>
    </row>
    <row r="14" ht="57" customHeight="1" spans="1:9">
      <c r="A14" s="7">
        <v>9</v>
      </c>
      <c r="B14" s="7" t="s">
        <v>281</v>
      </c>
      <c r="C14" s="11" t="s">
        <v>282</v>
      </c>
      <c r="D14" s="7">
        <v>10</v>
      </c>
      <c r="E14" s="7">
        <v>10</v>
      </c>
      <c r="F14" s="7"/>
      <c r="G14" s="7">
        <v>7</v>
      </c>
      <c r="H14" s="7" t="s">
        <v>467</v>
      </c>
      <c r="I14" s="7" t="s">
        <v>284</v>
      </c>
    </row>
    <row r="15" ht="66" customHeight="1" spans="1:9">
      <c r="A15" s="7">
        <v>10</v>
      </c>
      <c r="B15" s="7" t="s">
        <v>89</v>
      </c>
      <c r="C15" s="11" t="s">
        <v>285</v>
      </c>
      <c r="D15" s="7">
        <v>20</v>
      </c>
      <c r="E15" s="7">
        <v>13.5</v>
      </c>
      <c r="F15" s="7"/>
      <c r="G15" s="16">
        <v>16</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2.75" style="1" customWidth="1"/>
    <col min="4" max="4" width="5.12962962962963" style="1" customWidth="1"/>
    <col min="5" max="5" width="8.25" style="1" customWidth="1"/>
    <col min="6" max="6" width="15" style="1" customWidth="1"/>
    <col min="7" max="7" width="9" style="1" customWidth="1"/>
    <col min="8" max="8" width="18.3796296296296" style="1" customWidth="1"/>
    <col min="9" max="9" width="7.25"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468</v>
      </c>
      <c r="B3" s="6"/>
      <c r="C3" s="6"/>
      <c r="D3" s="6"/>
      <c r="E3" s="6"/>
      <c r="F3" s="6"/>
      <c r="G3" s="6"/>
      <c r="H3" s="6"/>
      <c r="I3" s="6"/>
    </row>
    <row r="4" ht="42"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85.5</v>
      </c>
      <c r="F5" s="7"/>
      <c r="G5" s="7">
        <f>SUM(G6:G15)</f>
        <v>79.47</v>
      </c>
      <c r="H5" s="7"/>
      <c r="I5" s="7"/>
    </row>
    <row r="6" ht="55.5" customHeight="1" spans="1:9">
      <c r="A6" s="7">
        <v>1</v>
      </c>
      <c r="B6" s="7" t="s">
        <v>83</v>
      </c>
      <c r="C6" s="11" t="s">
        <v>258</v>
      </c>
      <c r="D6" s="7">
        <v>10</v>
      </c>
      <c r="E6" s="7">
        <v>9</v>
      </c>
      <c r="F6" s="7"/>
      <c r="G6" s="12">
        <v>3</v>
      </c>
      <c r="H6" s="12" t="s">
        <v>469</v>
      </c>
      <c r="I6" s="7" t="s">
        <v>260</v>
      </c>
    </row>
    <row r="7" ht="24" spans="1:9">
      <c r="A7" s="7">
        <v>2</v>
      </c>
      <c r="B7" s="7" t="s">
        <v>84</v>
      </c>
      <c r="C7" s="11" t="s">
        <v>261</v>
      </c>
      <c r="D7" s="7">
        <v>10</v>
      </c>
      <c r="E7" s="7">
        <v>10</v>
      </c>
      <c r="F7" s="7"/>
      <c r="G7" s="7">
        <v>10</v>
      </c>
      <c r="H7" s="7"/>
      <c r="I7" s="7" t="s">
        <v>264</v>
      </c>
    </row>
    <row r="8" ht="16" customHeight="1" spans="1:9">
      <c r="A8" s="7">
        <v>3</v>
      </c>
      <c r="B8" s="7" t="s">
        <v>265</v>
      </c>
      <c r="C8" s="13" t="s">
        <v>289</v>
      </c>
      <c r="D8" s="7">
        <v>5</v>
      </c>
      <c r="E8" s="7">
        <v>4</v>
      </c>
      <c r="F8" s="7"/>
      <c r="G8" s="7">
        <v>4</v>
      </c>
      <c r="H8" s="7"/>
      <c r="I8" s="7" t="s">
        <v>264</v>
      </c>
    </row>
    <row r="9" ht="30" customHeight="1" spans="1:9">
      <c r="A9" s="7">
        <v>4</v>
      </c>
      <c r="B9" s="7"/>
      <c r="C9" s="13" t="s">
        <v>290</v>
      </c>
      <c r="D9" s="7">
        <v>10</v>
      </c>
      <c r="E9" s="7">
        <v>8</v>
      </c>
      <c r="F9" s="7"/>
      <c r="G9" s="7">
        <v>8.97</v>
      </c>
      <c r="H9" s="7"/>
      <c r="I9" s="7" t="s">
        <v>264</v>
      </c>
    </row>
    <row r="10" ht="39" customHeight="1" spans="1:9">
      <c r="A10" s="7">
        <v>5</v>
      </c>
      <c r="B10" s="7" t="s">
        <v>270</v>
      </c>
      <c r="C10" s="14" t="s">
        <v>271</v>
      </c>
      <c r="D10" s="7">
        <v>5</v>
      </c>
      <c r="E10" s="7">
        <v>5</v>
      </c>
      <c r="F10" s="7"/>
      <c r="G10" s="7">
        <v>5</v>
      </c>
      <c r="H10" s="7" t="s">
        <v>272</v>
      </c>
      <c r="I10" s="7" t="s">
        <v>273</v>
      </c>
    </row>
    <row r="11" ht="78" customHeight="1" spans="1:9">
      <c r="A11" s="7">
        <v>6</v>
      </c>
      <c r="B11" s="7"/>
      <c r="C11" s="13" t="s">
        <v>274</v>
      </c>
      <c r="D11" s="7">
        <v>9</v>
      </c>
      <c r="E11" s="7">
        <v>7.5</v>
      </c>
      <c r="F11" s="7"/>
      <c r="G11" s="7">
        <v>7.5</v>
      </c>
      <c r="H11" s="15" t="s">
        <v>347</v>
      </c>
      <c r="I11" s="7" t="s">
        <v>273</v>
      </c>
    </row>
    <row r="12" ht="54" customHeight="1" spans="1:9">
      <c r="A12" s="7">
        <v>7</v>
      </c>
      <c r="B12" s="7"/>
      <c r="C12" s="13" t="s">
        <v>277</v>
      </c>
      <c r="D12" s="7">
        <v>6</v>
      </c>
      <c r="E12" s="7">
        <v>4</v>
      </c>
      <c r="F12" s="7"/>
      <c r="G12" s="7">
        <v>3</v>
      </c>
      <c r="H12" s="7" t="s">
        <v>392</v>
      </c>
      <c r="I12" s="7" t="s">
        <v>273</v>
      </c>
    </row>
    <row r="13" ht="54" customHeight="1" spans="1:9">
      <c r="A13" s="7">
        <v>8</v>
      </c>
      <c r="B13" s="7" t="s">
        <v>87</v>
      </c>
      <c r="C13" s="11" t="s">
        <v>279</v>
      </c>
      <c r="D13" s="7">
        <v>15</v>
      </c>
      <c r="E13" s="7">
        <v>13</v>
      </c>
      <c r="F13" s="7"/>
      <c r="G13" s="7">
        <v>13</v>
      </c>
      <c r="H13" s="7"/>
      <c r="I13" s="7" t="s">
        <v>264</v>
      </c>
    </row>
    <row r="14" ht="54" customHeight="1" spans="1:9">
      <c r="A14" s="7">
        <v>9</v>
      </c>
      <c r="B14" s="7" t="s">
        <v>281</v>
      </c>
      <c r="C14" s="11" t="s">
        <v>282</v>
      </c>
      <c r="D14" s="7">
        <v>10</v>
      </c>
      <c r="E14" s="7">
        <v>10</v>
      </c>
      <c r="F14" s="7"/>
      <c r="G14" s="7">
        <v>7</v>
      </c>
      <c r="H14" s="7" t="s">
        <v>470</v>
      </c>
      <c r="I14" s="7" t="s">
        <v>284</v>
      </c>
    </row>
    <row r="15" ht="70" customHeight="1" spans="1:9">
      <c r="A15" s="7">
        <v>10</v>
      </c>
      <c r="B15" s="7" t="s">
        <v>89</v>
      </c>
      <c r="C15" s="11" t="s">
        <v>285</v>
      </c>
      <c r="D15" s="7">
        <v>20</v>
      </c>
      <c r="E15" s="7">
        <v>15</v>
      </c>
      <c r="F15" s="7"/>
      <c r="G15" s="16">
        <v>18</v>
      </c>
      <c r="H15" s="15"/>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286</v>
      </c>
      <c r="B3" s="6"/>
      <c r="C3" s="6"/>
      <c r="D3" s="6"/>
      <c r="E3" s="6"/>
      <c r="F3" s="6"/>
      <c r="G3" s="6"/>
      <c r="H3" s="6"/>
      <c r="I3" s="6"/>
    </row>
    <row r="4" ht="24" customHeight="1" spans="1:9">
      <c r="A4" s="7" t="s">
        <v>2</v>
      </c>
      <c r="B4" s="7" t="s">
        <v>249</v>
      </c>
      <c r="C4" s="7" t="s">
        <v>250</v>
      </c>
      <c r="D4" s="7" t="s">
        <v>251</v>
      </c>
      <c r="E4" s="7" t="s">
        <v>252</v>
      </c>
      <c r="F4" s="7" t="s">
        <v>253</v>
      </c>
      <c r="G4" s="7" t="s">
        <v>254</v>
      </c>
      <c r="H4" s="7" t="s">
        <v>255</v>
      </c>
      <c r="I4" s="17" t="s">
        <v>256</v>
      </c>
    </row>
    <row r="5" ht="14.4" spans="1:9">
      <c r="A5" s="7" t="s">
        <v>257</v>
      </c>
      <c r="B5" s="7"/>
      <c r="C5" s="11"/>
      <c r="D5" s="7">
        <v>100</v>
      </c>
      <c r="E5" s="7">
        <f>SUM(E6:E15)</f>
        <v>90.5</v>
      </c>
      <c r="F5" s="7"/>
      <c r="G5" s="7">
        <f>SUM(G6:G15)</f>
        <v>90</v>
      </c>
      <c r="H5" s="7"/>
      <c r="I5" s="7"/>
    </row>
    <row r="6" ht="43.2" spans="1:9">
      <c r="A6" s="7">
        <v>1</v>
      </c>
      <c r="B6" s="7" t="s">
        <v>83</v>
      </c>
      <c r="C6" s="11" t="s">
        <v>258</v>
      </c>
      <c r="D6" s="7">
        <v>10</v>
      </c>
      <c r="E6" s="7">
        <v>9</v>
      </c>
      <c r="F6" s="15" t="s">
        <v>287</v>
      </c>
      <c r="G6" s="19">
        <v>9</v>
      </c>
      <c r="H6" s="19" t="s">
        <v>288</v>
      </c>
      <c r="I6" s="7" t="s">
        <v>260</v>
      </c>
    </row>
    <row r="7" ht="25" customHeight="1" spans="1:9">
      <c r="A7" s="7">
        <v>2</v>
      </c>
      <c r="B7" s="7" t="s">
        <v>84</v>
      </c>
      <c r="C7" s="11" t="s">
        <v>261</v>
      </c>
      <c r="D7" s="7">
        <v>10</v>
      </c>
      <c r="E7" s="7">
        <v>10</v>
      </c>
      <c r="F7" s="15"/>
      <c r="G7" s="40">
        <v>10</v>
      </c>
      <c r="H7" s="15"/>
      <c r="I7" s="7" t="s">
        <v>264</v>
      </c>
    </row>
    <row r="8" ht="24" spans="1:9">
      <c r="A8" s="7">
        <v>3</v>
      </c>
      <c r="B8" s="7" t="s">
        <v>265</v>
      </c>
      <c r="C8" s="13" t="s">
        <v>289</v>
      </c>
      <c r="D8" s="7">
        <v>5</v>
      </c>
      <c r="E8" s="7">
        <v>5</v>
      </c>
      <c r="F8" s="15"/>
      <c r="G8" s="40">
        <v>5</v>
      </c>
      <c r="H8" s="7"/>
      <c r="I8" s="7" t="s">
        <v>264</v>
      </c>
    </row>
    <row r="9" ht="51" customHeight="1" spans="1:9">
      <c r="A9" s="7">
        <v>4</v>
      </c>
      <c r="B9" s="7"/>
      <c r="C9" s="13" t="s">
        <v>290</v>
      </c>
      <c r="D9" s="7">
        <v>10</v>
      </c>
      <c r="E9" s="7">
        <v>9</v>
      </c>
      <c r="F9" s="15" t="s">
        <v>291</v>
      </c>
      <c r="G9" s="40">
        <v>10</v>
      </c>
      <c r="H9" s="15"/>
      <c r="I9" s="7" t="s">
        <v>264</v>
      </c>
    </row>
    <row r="10" ht="48" spans="1:9">
      <c r="A10" s="7">
        <v>5</v>
      </c>
      <c r="B10" s="7" t="s">
        <v>270</v>
      </c>
      <c r="C10" s="14" t="s">
        <v>271</v>
      </c>
      <c r="D10" s="7">
        <v>5</v>
      </c>
      <c r="E10" s="7">
        <v>5</v>
      </c>
      <c r="F10" s="15"/>
      <c r="G10" s="7">
        <v>5</v>
      </c>
      <c r="H10" s="7" t="s">
        <v>272</v>
      </c>
      <c r="I10" s="7" t="s">
        <v>273</v>
      </c>
    </row>
    <row r="11" ht="75" customHeight="1" spans="1:9">
      <c r="A11" s="7">
        <v>6</v>
      </c>
      <c r="B11" s="7"/>
      <c r="C11" s="13" t="s">
        <v>274</v>
      </c>
      <c r="D11" s="7">
        <v>9</v>
      </c>
      <c r="E11" s="7">
        <v>7.5</v>
      </c>
      <c r="F11" s="15" t="s">
        <v>292</v>
      </c>
      <c r="G11" s="7">
        <v>7</v>
      </c>
      <c r="H11" s="15" t="s">
        <v>293</v>
      </c>
      <c r="I11" s="7" t="s">
        <v>273</v>
      </c>
    </row>
    <row r="12" ht="60" spans="1:9">
      <c r="A12" s="7">
        <v>7</v>
      </c>
      <c r="B12" s="7"/>
      <c r="C12" s="13" t="s">
        <v>277</v>
      </c>
      <c r="D12" s="7">
        <v>6</v>
      </c>
      <c r="E12" s="7">
        <v>5</v>
      </c>
      <c r="F12" s="15" t="s">
        <v>294</v>
      </c>
      <c r="G12" s="7">
        <v>5</v>
      </c>
      <c r="H12" s="7" t="s">
        <v>295</v>
      </c>
      <c r="I12" s="7" t="s">
        <v>273</v>
      </c>
    </row>
    <row r="13" ht="60" spans="1:9">
      <c r="A13" s="7">
        <v>8</v>
      </c>
      <c r="B13" s="7" t="s">
        <v>87</v>
      </c>
      <c r="C13" s="11" t="s">
        <v>279</v>
      </c>
      <c r="D13" s="7">
        <v>15</v>
      </c>
      <c r="E13" s="7">
        <v>13</v>
      </c>
      <c r="F13" s="15" t="s">
        <v>296</v>
      </c>
      <c r="G13" s="40">
        <v>13</v>
      </c>
      <c r="H13" s="41" t="s">
        <v>297</v>
      </c>
      <c r="I13" s="7" t="s">
        <v>264</v>
      </c>
    </row>
    <row r="14" ht="51" customHeight="1" spans="1:9">
      <c r="A14" s="7">
        <v>9</v>
      </c>
      <c r="B14" s="7" t="s">
        <v>281</v>
      </c>
      <c r="C14" s="11" t="s">
        <v>282</v>
      </c>
      <c r="D14" s="7">
        <v>10</v>
      </c>
      <c r="E14" s="7">
        <v>7</v>
      </c>
      <c r="F14" s="15" t="s">
        <v>298</v>
      </c>
      <c r="G14" s="17">
        <v>7</v>
      </c>
      <c r="H14" s="15" t="s">
        <v>299</v>
      </c>
      <c r="I14" s="7" t="s">
        <v>284</v>
      </c>
    </row>
    <row r="15" ht="90" customHeight="1" spans="1:9">
      <c r="A15" s="7">
        <v>10</v>
      </c>
      <c r="B15" s="7" t="s">
        <v>89</v>
      </c>
      <c r="C15" s="11" t="s">
        <v>285</v>
      </c>
      <c r="D15" s="7">
        <v>20</v>
      </c>
      <c r="E15" s="7">
        <v>20</v>
      </c>
      <c r="F15" s="15"/>
      <c r="G15" s="16">
        <v>19</v>
      </c>
      <c r="H15" s="15"/>
      <c r="I15" s="7" t="s">
        <v>273</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9.85185185185185" style="1" customWidth="1"/>
    <col min="3" max="3" width="55.1388888888889" style="1" customWidth="1"/>
    <col min="4" max="4" width="5.12962962962963" style="1" customWidth="1"/>
    <col min="5" max="5" width="7.78703703703704" style="1" customWidth="1"/>
    <col min="6" max="6" width="31.6111111111111" style="1" customWidth="1"/>
    <col min="7" max="7" width="9.84259259259259" style="1" customWidth="1"/>
    <col min="8" max="8" width="18.2222222222222" style="1" customWidth="1"/>
    <col min="9" max="9" width="7.19444444444444"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300</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90.5</v>
      </c>
      <c r="F5" s="7"/>
      <c r="G5" s="7">
        <f>SUM(G6:G15)</f>
        <v>82.4</v>
      </c>
      <c r="H5" s="7"/>
      <c r="I5" s="7"/>
    </row>
    <row r="6" ht="55" customHeight="1" spans="1:9">
      <c r="A6" s="7">
        <v>1</v>
      </c>
      <c r="B6" s="7" t="s">
        <v>83</v>
      </c>
      <c r="C6" s="11" t="s">
        <v>258</v>
      </c>
      <c r="D6" s="7">
        <v>10</v>
      </c>
      <c r="E6" s="7">
        <v>8</v>
      </c>
      <c r="F6" s="15" t="s">
        <v>301</v>
      </c>
      <c r="G6" s="12">
        <v>5</v>
      </c>
      <c r="H6" s="12" t="s">
        <v>302</v>
      </c>
      <c r="I6" s="7" t="s">
        <v>260</v>
      </c>
    </row>
    <row r="7" ht="36" customHeight="1" spans="1:9">
      <c r="A7" s="7">
        <v>2</v>
      </c>
      <c r="B7" s="7" t="s">
        <v>84</v>
      </c>
      <c r="C7" s="11" t="s">
        <v>261</v>
      </c>
      <c r="D7" s="7">
        <v>10</v>
      </c>
      <c r="E7" s="7">
        <v>10</v>
      </c>
      <c r="F7" s="15"/>
      <c r="G7" s="40">
        <v>10</v>
      </c>
      <c r="H7" s="7"/>
      <c r="I7" s="7" t="s">
        <v>264</v>
      </c>
    </row>
    <row r="8" ht="24" spans="1:9">
      <c r="A8" s="7">
        <v>3</v>
      </c>
      <c r="B8" s="7" t="s">
        <v>265</v>
      </c>
      <c r="C8" s="13" t="s">
        <v>289</v>
      </c>
      <c r="D8" s="7">
        <v>5</v>
      </c>
      <c r="E8" s="7">
        <v>5</v>
      </c>
      <c r="F8" s="15"/>
      <c r="G8" s="40">
        <v>5</v>
      </c>
      <c r="H8" s="7"/>
      <c r="I8" s="7" t="s">
        <v>264</v>
      </c>
    </row>
    <row r="9" ht="37" customHeight="1" spans="1:9">
      <c r="A9" s="7">
        <v>4</v>
      </c>
      <c r="B9" s="7"/>
      <c r="C9" s="13" t="s">
        <v>290</v>
      </c>
      <c r="D9" s="7">
        <v>10</v>
      </c>
      <c r="E9" s="7">
        <v>8</v>
      </c>
      <c r="F9" s="15" t="s">
        <v>303</v>
      </c>
      <c r="G9" s="40">
        <v>8.4</v>
      </c>
      <c r="H9" s="40" t="s">
        <v>304</v>
      </c>
      <c r="I9" s="7" t="s">
        <v>264</v>
      </c>
    </row>
    <row r="10" ht="48" spans="1:9">
      <c r="A10" s="7">
        <v>5</v>
      </c>
      <c r="B10" s="7" t="s">
        <v>270</v>
      </c>
      <c r="C10" s="14" t="s">
        <v>271</v>
      </c>
      <c r="D10" s="7">
        <v>5</v>
      </c>
      <c r="E10" s="7">
        <v>5</v>
      </c>
      <c r="F10" s="15"/>
      <c r="G10" s="7">
        <v>5</v>
      </c>
      <c r="H10" s="7" t="s">
        <v>272</v>
      </c>
      <c r="I10" s="7" t="s">
        <v>273</v>
      </c>
    </row>
    <row r="11" ht="84" spans="1:9">
      <c r="A11" s="7">
        <v>6</v>
      </c>
      <c r="B11" s="7"/>
      <c r="C11" s="13" t="s">
        <v>274</v>
      </c>
      <c r="D11" s="7">
        <v>9</v>
      </c>
      <c r="E11" s="7">
        <v>9</v>
      </c>
      <c r="F11" s="15"/>
      <c r="G11" s="7">
        <v>7</v>
      </c>
      <c r="H11" s="15" t="s">
        <v>305</v>
      </c>
      <c r="I11" s="7" t="s">
        <v>273</v>
      </c>
    </row>
    <row r="12" ht="71" customHeight="1" spans="1:9">
      <c r="A12" s="7">
        <v>7</v>
      </c>
      <c r="B12" s="7"/>
      <c r="C12" s="13" t="s">
        <v>277</v>
      </c>
      <c r="D12" s="7">
        <v>6</v>
      </c>
      <c r="E12" s="7">
        <v>4.5</v>
      </c>
      <c r="F12" s="15"/>
      <c r="G12" s="7">
        <v>3</v>
      </c>
      <c r="H12" s="7" t="s">
        <v>306</v>
      </c>
      <c r="I12" s="7" t="s">
        <v>273</v>
      </c>
    </row>
    <row r="13" ht="56" customHeight="1" spans="1:9">
      <c r="A13" s="7">
        <v>8</v>
      </c>
      <c r="B13" s="7" t="s">
        <v>87</v>
      </c>
      <c r="C13" s="11" t="s">
        <v>279</v>
      </c>
      <c r="D13" s="7">
        <v>15</v>
      </c>
      <c r="E13" s="7">
        <v>13</v>
      </c>
      <c r="F13" s="15"/>
      <c r="G13" s="40">
        <v>13</v>
      </c>
      <c r="H13" s="40" t="s">
        <v>307</v>
      </c>
      <c r="I13" s="7" t="s">
        <v>264</v>
      </c>
    </row>
    <row r="14" ht="56" customHeight="1" spans="1:9">
      <c r="A14" s="7">
        <v>9</v>
      </c>
      <c r="B14" s="7" t="s">
        <v>281</v>
      </c>
      <c r="C14" s="11" t="s">
        <v>282</v>
      </c>
      <c r="D14" s="7">
        <v>10</v>
      </c>
      <c r="E14" s="7">
        <v>10</v>
      </c>
      <c r="F14" s="15"/>
      <c r="G14" s="7">
        <v>10</v>
      </c>
      <c r="H14" s="7"/>
      <c r="I14" s="7" t="s">
        <v>284</v>
      </c>
    </row>
    <row r="15" ht="64" customHeight="1" spans="1:9">
      <c r="A15" s="7">
        <v>10</v>
      </c>
      <c r="B15" s="7" t="s">
        <v>89</v>
      </c>
      <c r="C15" s="11" t="s">
        <v>285</v>
      </c>
      <c r="D15" s="7">
        <v>20</v>
      </c>
      <c r="E15" s="7">
        <v>18</v>
      </c>
      <c r="F15" s="15"/>
      <c r="G15" s="16">
        <v>16</v>
      </c>
      <c r="H15" s="7"/>
      <c r="I15" s="7" t="s">
        <v>273</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5.6"/>
  <cols>
    <col min="1" max="1" width="4" style="1" customWidth="1"/>
    <col min="2" max="2" width="9" style="1" customWidth="1"/>
    <col min="3" max="3" width="81.0277777777778" style="1" customWidth="1"/>
    <col min="4" max="4" width="5.12962962962963" style="1" customWidth="1"/>
    <col min="5" max="5" width="7.87962962962963" style="1" customWidth="1"/>
    <col min="6" max="6" width="28.0925925925926" style="1" customWidth="1"/>
    <col min="7" max="7" width="9.75" style="1" customWidth="1"/>
    <col min="8" max="8" width="27.9351851851852" style="1" customWidth="1"/>
    <col min="9" max="9" width="13.5277777777778"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308</v>
      </c>
      <c r="B3" s="6"/>
      <c r="C3" s="6"/>
      <c r="D3" s="6"/>
      <c r="E3" s="6"/>
      <c r="F3" s="6"/>
      <c r="G3" s="6"/>
      <c r="H3" s="6"/>
      <c r="I3" s="6"/>
    </row>
    <row r="4" s="27" customFormat="1" ht="24" customHeight="1" spans="1:242">
      <c r="A4" s="28" t="s">
        <v>2</v>
      </c>
      <c r="B4" s="28" t="s">
        <v>249</v>
      </c>
      <c r="C4" s="28" t="s">
        <v>250</v>
      </c>
      <c r="D4" s="28" t="s">
        <v>251</v>
      </c>
      <c r="E4" s="7" t="s">
        <v>252</v>
      </c>
      <c r="F4" s="7" t="s">
        <v>253</v>
      </c>
      <c r="G4" s="7" t="s">
        <v>254</v>
      </c>
      <c r="H4" s="7" t="s">
        <v>255</v>
      </c>
      <c r="I4" s="17" t="s">
        <v>256</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257</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83</v>
      </c>
      <c r="C6" s="32" t="s">
        <v>258</v>
      </c>
      <c r="D6" s="28">
        <v>10</v>
      </c>
      <c r="E6" s="7">
        <v>3</v>
      </c>
      <c r="F6" s="15"/>
      <c r="G6" s="12">
        <v>7.5</v>
      </c>
      <c r="H6" s="12" t="s">
        <v>309</v>
      </c>
      <c r="I6" s="7" t="s">
        <v>260</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84</v>
      </c>
      <c r="C7" s="32" t="s">
        <v>261</v>
      </c>
      <c r="D7" s="28">
        <v>10</v>
      </c>
      <c r="E7" s="7">
        <v>10</v>
      </c>
      <c r="F7" s="15"/>
      <c r="G7" s="38">
        <v>10</v>
      </c>
      <c r="H7" s="28"/>
      <c r="I7" s="7" t="s">
        <v>264</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265</v>
      </c>
      <c r="C8" s="33" t="s">
        <v>310</v>
      </c>
      <c r="D8" s="28">
        <v>5</v>
      </c>
      <c r="E8" s="7">
        <v>5</v>
      </c>
      <c r="F8" s="15"/>
      <c r="G8" s="38">
        <v>5</v>
      </c>
      <c r="H8" s="28"/>
      <c r="I8" s="7" t="s">
        <v>264</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311</v>
      </c>
      <c r="D9" s="28">
        <v>10</v>
      </c>
      <c r="E9" s="7">
        <v>10</v>
      </c>
      <c r="F9" s="15"/>
      <c r="G9" s="38">
        <v>10</v>
      </c>
      <c r="H9" s="28"/>
      <c r="I9" s="7" t="s">
        <v>264</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270</v>
      </c>
      <c r="C10" s="34" t="s">
        <v>312</v>
      </c>
      <c r="D10" s="28">
        <v>5</v>
      </c>
      <c r="E10" s="7">
        <v>3</v>
      </c>
      <c r="F10" s="15" t="s">
        <v>313</v>
      </c>
      <c r="G10" s="7">
        <v>3</v>
      </c>
      <c r="H10" s="7" t="s">
        <v>314</v>
      </c>
      <c r="I10" s="7" t="s">
        <v>273</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315</v>
      </c>
      <c r="D11" s="28">
        <v>9</v>
      </c>
      <c r="E11" s="7">
        <v>7.5</v>
      </c>
      <c r="F11" s="15" t="s">
        <v>316</v>
      </c>
      <c r="G11" s="7">
        <v>7</v>
      </c>
      <c r="H11" s="15" t="s">
        <v>305</v>
      </c>
      <c r="I11" s="7" t="s">
        <v>273</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317</v>
      </c>
      <c r="D12" s="28">
        <v>6</v>
      </c>
      <c r="E12" s="7">
        <v>6</v>
      </c>
      <c r="F12" s="15"/>
      <c r="G12" s="7">
        <v>4.5</v>
      </c>
      <c r="H12" s="7" t="s">
        <v>318</v>
      </c>
      <c r="I12" s="7" t="s">
        <v>273</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87</v>
      </c>
      <c r="C13" s="32" t="s">
        <v>279</v>
      </c>
      <c r="D13" s="28">
        <v>15</v>
      </c>
      <c r="E13" s="7">
        <v>14</v>
      </c>
      <c r="F13" s="15" t="s">
        <v>319</v>
      </c>
      <c r="G13" s="38">
        <v>14</v>
      </c>
      <c r="H13" s="38" t="s">
        <v>319</v>
      </c>
      <c r="I13" s="7" t="s">
        <v>264</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281</v>
      </c>
      <c r="C14" s="32" t="s">
        <v>282</v>
      </c>
      <c r="D14" s="28">
        <v>10</v>
      </c>
      <c r="E14" s="7">
        <v>10</v>
      </c>
      <c r="F14" s="15"/>
      <c r="G14" s="28">
        <v>7</v>
      </c>
      <c r="H14" s="39" t="s">
        <v>320</v>
      </c>
      <c r="I14" s="7" t="s">
        <v>284</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89</v>
      </c>
      <c r="C15" s="32" t="s">
        <v>285</v>
      </c>
      <c r="D15" s="28">
        <v>20</v>
      </c>
      <c r="E15" s="7">
        <v>18</v>
      </c>
      <c r="F15" s="15"/>
      <c r="G15" s="36">
        <v>18</v>
      </c>
      <c r="H15" s="28"/>
      <c r="I15" s="7" t="s">
        <v>273</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5.6"/>
  <cols>
    <col min="1" max="1" width="4" style="1" customWidth="1"/>
    <col min="2" max="2" width="10.3148148148148" style="1" customWidth="1"/>
    <col min="3" max="3" width="73.5" style="1" customWidth="1"/>
    <col min="4" max="4" width="5.12962962962963" style="1" customWidth="1"/>
    <col min="5" max="5" width="7.43518518518519" style="1" customWidth="1"/>
    <col min="6" max="6" width="21.4351851851852" style="1" customWidth="1"/>
    <col min="7" max="7" width="7.74074074074074" style="1" customWidth="1"/>
    <col min="8" max="8" width="14.1481481481481" style="1" customWidth="1"/>
    <col min="9" max="9" width="9.01851851851852"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321</v>
      </c>
      <c r="B3" s="6"/>
      <c r="C3" s="6"/>
      <c r="D3" s="6"/>
      <c r="E3" s="6"/>
      <c r="F3" s="6"/>
      <c r="G3" s="6"/>
      <c r="H3" s="6"/>
      <c r="I3" s="6"/>
    </row>
    <row r="4" s="27" customFormat="1" ht="27" customHeight="1" spans="1:242">
      <c r="A4" s="28" t="s">
        <v>2</v>
      </c>
      <c r="B4" s="28" t="s">
        <v>249</v>
      </c>
      <c r="C4" s="28" t="s">
        <v>250</v>
      </c>
      <c r="D4" s="28" t="s">
        <v>251</v>
      </c>
      <c r="E4" s="7" t="s">
        <v>252</v>
      </c>
      <c r="F4" s="7" t="s">
        <v>253</v>
      </c>
      <c r="G4" s="7" t="s">
        <v>254</v>
      </c>
      <c r="H4" s="7" t="s">
        <v>255</v>
      </c>
      <c r="I4" s="17" t="s">
        <v>256</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257</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83</v>
      </c>
      <c r="C6" s="32" t="s">
        <v>258</v>
      </c>
      <c r="D6" s="28">
        <v>10</v>
      </c>
      <c r="E6" s="28">
        <v>10</v>
      </c>
      <c r="F6" s="28"/>
      <c r="G6" s="12">
        <v>6</v>
      </c>
      <c r="H6" s="12" t="s">
        <v>322</v>
      </c>
      <c r="I6" s="7" t="s">
        <v>260</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4" spans="1:242">
      <c r="A7" s="28">
        <v>2</v>
      </c>
      <c r="B7" s="28" t="s">
        <v>84</v>
      </c>
      <c r="C7" s="32" t="s">
        <v>261</v>
      </c>
      <c r="D7" s="28">
        <v>10</v>
      </c>
      <c r="E7" s="28">
        <v>4</v>
      </c>
      <c r="F7" s="28"/>
      <c r="G7" s="28">
        <v>4</v>
      </c>
      <c r="H7" s="28"/>
      <c r="I7" s="7" t="s">
        <v>264</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265</v>
      </c>
      <c r="C8" s="33" t="s">
        <v>310</v>
      </c>
      <c r="D8" s="28">
        <v>5</v>
      </c>
      <c r="E8" s="28">
        <v>5</v>
      </c>
      <c r="F8" s="28"/>
      <c r="G8" s="28">
        <v>5</v>
      </c>
      <c r="H8" s="28"/>
      <c r="I8" s="7" t="s">
        <v>264</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311</v>
      </c>
      <c r="D9" s="28">
        <v>10</v>
      </c>
      <c r="E9" s="28">
        <v>9</v>
      </c>
      <c r="F9" s="28"/>
      <c r="G9" s="28">
        <v>7.07</v>
      </c>
      <c r="H9" s="28"/>
      <c r="I9" s="7" t="s">
        <v>264</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270</v>
      </c>
      <c r="C10" s="34" t="s">
        <v>312</v>
      </c>
      <c r="D10" s="28">
        <v>5</v>
      </c>
      <c r="E10" s="28">
        <v>3</v>
      </c>
      <c r="F10" s="28" t="s">
        <v>323</v>
      </c>
      <c r="G10" s="7">
        <v>5</v>
      </c>
      <c r="H10" s="7" t="s">
        <v>324</v>
      </c>
      <c r="I10" s="7" t="s">
        <v>273</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120" spans="1:242">
      <c r="A11" s="28">
        <v>6</v>
      </c>
      <c r="B11" s="28"/>
      <c r="C11" s="35" t="s">
        <v>315</v>
      </c>
      <c r="D11" s="28">
        <v>9</v>
      </c>
      <c r="E11" s="28">
        <v>7.5</v>
      </c>
      <c r="F11" s="28"/>
      <c r="G11" s="7">
        <v>7</v>
      </c>
      <c r="H11" s="15" t="s">
        <v>276</v>
      </c>
      <c r="I11" s="7" t="s">
        <v>273</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317</v>
      </c>
      <c r="D12" s="28">
        <v>6</v>
      </c>
      <c r="E12" s="28">
        <v>6</v>
      </c>
      <c r="F12" s="28"/>
      <c r="G12" s="7">
        <v>5</v>
      </c>
      <c r="H12" s="7" t="s">
        <v>318</v>
      </c>
      <c r="I12" s="7" t="s">
        <v>273</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87</v>
      </c>
      <c r="C13" s="32" t="s">
        <v>279</v>
      </c>
      <c r="D13" s="28">
        <v>15</v>
      </c>
      <c r="E13" s="28">
        <v>14</v>
      </c>
      <c r="F13" s="28"/>
      <c r="G13" s="28">
        <v>14</v>
      </c>
      <c r="H13" s="28"/>
      <c r="I13" s="7" t="s">
        <v>264</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281</v>
      </c>
      <c r="C14" s="32" t="s">
        <v>282</v>
      </c>
      <c r="D14" s="28">
        <v>10</v>
      </c>
      <c r="E14" s="28">
        <v>10</v>
      </c>
      <c r="F14" s="28"/>
      <c r="G14" s="28">
        <v>10</v>
      </c>
      <c r="H14" s="28"/>
      <c r="I14" s="7" t="s">
        <v>284</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89</v>
      </c>
      <c r="C15" s="32" t="s">
        <v>285</v>
      </c>
      <c r="D15" s="28">
        <v>20</v>
      </c>
      <c r="E15" s="28">
        <v>18</v>
      </c>
      <c r="F15" s="28"/>
      <c r="G15" s="36">
        <v>18</v>
      </c>
      <c r="H15" s="28"/>
      <c r="I15" s="7" t="s">
        <v>273</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7.75" style="1" customWidth="1"/>
    <col min="4" max="4" width="5.12962962962963" style="1" customWidth="1"/>
    <col min="5" max="5" width="7.75" style="1" customWidth="1"/>
    <col min="6" max="6" width="20.8796296296296" style="1" customWidth="1"/>
    <col min="7" max="7" width="8.87962962962963" style="1" customWidth="1"/>
    <col min="8" max="8" width="24.25" style="1" customWidth="1"/>
    <col min="9" max="9" width="6.12962962962963"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325</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93</v>
      </c>
      <c r="F5" s="7"/>
      <c r="G5" s="7">
        <f>SUM(G6:G15)</f>
        <v>95.7</v>
      </c>
      <c r="H5" s="7"/>
      <c r="I5" s="7"/>
    </row>
    <row r="6" ht="34" customHeight="1" spans="1:9">
      <c r="A6" s="7">
        <v>1</v>
      </c>
      <c r="B6" s="7" t="s">
        <v>83</v>
      </c>
      <c r="C6" s="11" t="s">
        <v>258</v>
      </c>
      <c r="D6" s="7">
        <v>10</v>
      </c>
      <c r="E6" s="7">
        <v>10</v>
      </c>
      <c r="F6" s="7"/>
      <c r="G6" s="7">
        <v>10</v>
      </c>
      <c r="H6" s="7"/>
      <c r="I6" s="7" t="s">
        <v>260</v>
      </c>
    </row>
    <row r="7" ht="34" customHeight="1" spans="1:9">
      <c r="A7" s="7">
        <v>2</v>
      </c>
      <c r="B7" s="7" t="s">
        <v>84</v>
      </c>
      <c r="C7" s="11" t="s">
        <v>261</v>
      </c>
      <c r="D7" s="7">
        <v>10</v>
      </c>
      <c r="E7" s="7">
        <v>10</v>
      </c>
      <c r="F7" s="7"/>
      <c r="G7" s="7">
        <v>10</v>
      </c>
      <c r="H7" s="7"/>
      <c r="I7" s="7" t="s">
        <v>264</v>
      </c>
    </row>
    <row r="8" ht="34" customHeight="1" spans="1:9">
      <c r="A8" s="7">
        <v>3</v>
      </c>
      <c r="B8" s="7" t="s">
        <v>265</v>
      </c>
      <c r="C8" s="13" t="s">
        <v>289</v>
      </c>
      <c r="D8" s="7">
        <v>5</v>
      </c>
      <c r="E8" s="7">
        <v>5</v>
      </c>
      <c r="F8" s="7"/>
      <c r="G8" s="7">
        <v>5</v>
      </c>
      <c r="H8" s="7"/>
      <c r="I8" s="7" t="s">
        <v>264</v>
      </c>
    </row>
    <row r="9" ht="34" customHeight="1" spans="1:9">
      <c r="A9" s="7">
        <v>4</v>
      </c>
      <c r="B9" s="7"/>
      <c r="C9" s="13" t="s">
        <v>290</v>
      </c>
      <c r="D9" s="7">
        <v>10</v>
      </c>
      <c r="E9" s="7">
        <v>10</v>
      </c>
      <c r="F9" s="7"/>
      <c r="G9" s="7">
        <v>9.2</v>
      </c>
      <c r="H9" s="7"/>
      <c r="I9" s="7" t="s">
        <v>264</v>
      </c>
    </row>
    <row r="10" ht="48" spans="1:9">
      <c r="A10" s="7">
        <v>5</v>
      </c>
      <c r="B10" s="7" t="s">
        <v>270</v>
      </c>
      <c r="C10" s="14" t="s">
        <v>271</v>
      </c>
      <c r="D10" s="7">
        <v>5</v>
      </c>
      <c r="E10" s="7">
        <v>5</v>
      </c>
      <c r="F10" s="7"/>
      <c r="G10" s="7">
        <v>5</v>
      </c>
      <c r="H10" s="7" t="s">
        <v>272</v>
      </c>
      <c r="I10" s="7" t="s">
        <v>273</v>
      </c>
    </row>
    <row r="11" ht="72" customHeight="1" spans="1:9">
      <c r="A11" s="7">
        <v>6</v>
      </c>
      <c r="B11" s="7"/>
      <c r="C11" s="13" t="s">
        <v>274</v>
      </c>
      <c r="D11" s="7">
        <v>9</v>
      </c>
      <c r="E11" s="7">
        <v>12</v>
      </c>
      <c r="F11" s="7"/>
      <c r="G11" s="7">
        <v>7.5</v>
      </c>
      <c r="H11" s="15" t="s">
        <v>326</v>
      </c>
      <c r="I11" s="7" t="s">
        <v>273</v>
      </c>
    </row>
    <row r="12" ht="60" spans="1:9">
      <c r="A12" s="7">
        <v>7</v>
      </c>
      <c r="B12" s="7"/>
      <c r="C12" s="13" t="s">
        <v>277</v>
      </c>
      <c r="D12" s="7">
        <v>6</v>
      </c>
      <c r="E12" s="7"/>
      <c r="F12" s="7"/>
      <c r="G12" s="7">
        <v>5</v>
      </c>
      <c r="H12" s="7" t="s">
        <v>318</v>
      </c>
      <c r="I12" s="7" t="s">
        <v>273</v>
      </c>
    </row>
    <row r="13" ht="48" spans="1:9">
      <c r="A13" s="7">
        <v>8</v>
      </c>
      <c r="B13" s="7" t="s">
        <v>87</v>
      </c>
      <c r="C13" s="11" t="s">
        <v>279</v>
      </c>
      <c r="D13" s="7">
        <v>15</v>
      </c>
      <c r="E13" s="7">
        <v>15</v>
      </c>
      <c r="F13" s="7"/>
      <c r="G13" s="7">
        <v>15</v>
      </c>
      <c r="H13" s="7"/>
      <c r="I13" s="7" t="s">
        <v>264</v>
      </c>
    </row>
    <row r="14" ht="42" customHeight="1" spans="1:9">
      <c r="A14" s="7">
        <v>9</v>
      </c>
      <c r="B14" s="7" t="s">
        <v>281</v>
      </c>
      <c r="C14" s="11" t="s">
        <v>282</v>
      </c>
      <c r="D14" s="7">
        <v>10</v>
      </c>
      <c r="E14" s="7">
        <v>7</v>
      </c>
      <c r="F14" s="15" t="s">
        <v>327</v>
      </c>
      <c r="G14" s="7">
        <v>10</v>
      </c>
      <c r="H14" s="7"/>
      <c r="I14" s="7" t="s">
        <v>284</v>
      </c>
    </row>
    <row r="15" ht="57" customHeight="1" spans="1:9">
      <c r="A15" s="7">
        <v>10</v>
      </c>
      <c r="B15" s="7" t="s">
        <v>89</v>
      </c>
      <c r="C15" s="11" t="s">
        <v>285</v>
      </c>
      <c r="D15" s="7">
        <v>20</v>
      </c>
      <c r="E15" s="7">
        <v>19</v>
      </c>
      <c r="F15" s="7"/>
      <c r="G15" s="16">
        <v>19</v>
      </c>
      <c r="H15" s="7"/>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5.6"/>
  <cols>
    <col min="1" max="1" width="4" style="1" customWidth="1"/>
    <col min="2" max="2" width="9.25" style="1" customWidth="1"/>
    <col min="3" max="3" width="58.4074074074074" style="1" customWidth="1"/>
    <col min="4" max="4" width="5.12962962962963" style="1" customWidth="1"/>
    <col min="5" max="5" width="7.37962962962963" style="1" customWidth="1"/>
    <col min="6" max="6" width="28.962962962963" style="1" customWidth="1"/>
    <col min="7" max="7" width="9.62962962962963" style="1" customWidth="1"/>
    <col min="8" max="8" width="31.3611111111111" style="1" customWidth="1"/>
    <col min="9" max="9" width="10.8796296296296" style="1" customWidth="1"/>
    <col min="10" max="242" width="9" style="1"/>
  </cols>
  <sheetData>
    <row r="1" spans="1:9">
      <c r="A1" s="2"/>
      <c r="B1" s="3" t="s">
        <v>75</v>
      </c>
      <c r="C1" s="4"/>
      <c r="D1" s="2"/>
      <c r="E1" s="2"/>
      <c r="F1" s="2"/>
      <c r="G1" s="2"/>
      <c r="H1" s="2"/>
      <c r="I1" s="2"/>
    </row>
    <row r="2" ht="14.4" spans="1:9">
      <c r="A2" s="5" t="s">
        <v>247</v>
      </c>
      <c r="B2" s="5"/>
      <c r="C2" s="5"/>
      <c r="D2" s="5"/>
      <c r="E2" s="5"/>
      <c r="F2" s="5"/>
      <c r="G2" s="5"/>
      <c r="H2" s="5"/>
      <c r="I2" s="5"/>
    </row>
    <row r="3" ht="14.4" spans="1:9">
      <c r="A3" s="6" t="s">
        <v>328</v>
      </c>
      <c r="B3" s="6"/>
      <c r="C3" s="6"/>
      <c r="D3" s="6"/>
      <c r="E3" s="6"/>
      <c r="F3" s="6"/>
      <c r="G3" s="6"/>
      <c r="H3" s="6"/>
      <c r="I3" s="6"/>
    </row>
    <row r="4" ht="27" customHeight="1" spans="1:9">
      <c r="A4" s="7" t="s">
        <v>2</v>
      </c>
      <c r="B4" s="7" t="s">
        <v>249</v>
      </c>
      <c r="C4" s="7" t="s">
        <v>250</v>
      </c>
      <c r="D4" s="7" t="s">
        <v>251</v>
      </c>
      <c r="E4" s="7" t="s">
        <v>252</v>
      </c>
      <c r="F4" s="7" t="s">
        <v>253</v>
      </c>
      <c r="G4" s="7" t="s">
        <v>254</v>
      </c>
      <c r="H4" s="7" t="s">
        <v>255</v>
      </c>
      <c r="I4" s="17" t="s">
        <v>256</v>
      </c>
    </row>
    <row r="5" ht="14.4" spans="1:9">
      <c r="A5" s="8" t="s">
        <v>257</v>
      </c>
      <c r="B5" s="9"/>
      <c r="C5" s="10"/>
      <c r="D5" s="7">
        <v>100</v>
      </c>
      <c r="E5" s="7">
        <f>SUM(E6:E15)</f>
        <v>85</v>
      </c>
      <c r="F5" s="7"/>
      <c r="G5" s="7">
        <f>SUM(G6:G15)</f>
        <v>78.01</v>
      </c>
      <c r="H5" s="7"/>
      <c r="I5" s="7"/>
    </row>
    <row r="6" ht="54" customHeight="1" spans="1:9">
      <c r="A6" s="7">
        <v>1</v>
      </c>
      <c r="B6" s="7" t="s">
        <v>83</v>
      </c>
      <c r="C6" s="11" t="s">
        <v>258</v>
      </c>
      <c r="D6" s="7">
        <v>10</v>
      </c>
      <c r="E6" s="7">
        <v>10</v>
      </c>
      <c r="F6" s="7"/>
      <c r="G6" s="12">
        <v>5</v>
      </c>
      <c r="H6" s="12" t="s">
        <v>329</v>
      </c>
      <c r="I6" s="7" t="s">
        <v>260</v>
      </c>
    </row>
    <row r="7" ht="36" spans="1:9">
      <c r="A7" s="7">
        <v>2</v>
      </c>
      <c r="B7" s="7" t="s">
        <v>84</v>
      </c>
      <c r="C7" s="11" t="s">
        <v>261</v>
      </c>
      <c r="D7" s="7">
        <v>10</v>
      </c>
      <c r="E7" s="7">
        <v>8</v>
      </c>
      <c r="F7" s="7"/>
      <c r="G7" s="7">
        <v>8</v>
      </c>
      <c r="H7" s="7"/>
      <c r="I7" s="7" t="s">
        <v>264</v>
      </c>
    </row>
    <row r="8" ht="24" spans="1:9">
      <c r="A8" s="7">
        <v>3</v>
      </c>
      <c r="B8" s="7" t="s">
        <v>265</v>
      </c>
      <c r="C8" s="13" t="s">
        <v>289</v>
      </c>
      <c r="D8" s="7">
        <v>5</v>
      </c>
      <c r="E8" s="7">
        <v>5</v>
      </c>
      <c r="F8" s="7"/>
      <c r="G8" s="7">
        <v>5</v>
      </c>
      <c r="H8" s="7"/>
      <c r="I8" s="7" t="s">
        <v>264</v>
      </c>
    </row>
    <row r="9" ht="24" spans="1:9">
      <c r="A9" s="7">
        <v>4</v>
      </c>
      <c r="B9" s="7"/>
      <c r="C9" s="13" t="s">
        <v>290</v>
      </c>
      <c r="D9" s="7">
        <v>10</v>
      </c>
      <c r="E9" s="7">
        <v>8</v>
      </c>
      <c r="F9" s="7"/>
      <c r="G9" s="7">
        <v>8.51</v>
      </c>
      <c r="H9" s="7"/>
      <c r="I9" s="7" t="s">
        <v>264</v>
      </c>
    </row>
    <row r="10" ht="36" spans="1:9">
      <c r="A10" s="7">
        <v>5</v>
      </c>
      <c r="B10" s="7" t="s">
        <v>270</v>
      </c>
      <c r="C10" s="14" t="s">
        <v>271</v>
      </c>
      <c r="D10" s="7">
        <v>5</v>
      </c>
      <c r="E10" s="7">
        <v>5</v>
      </c>
      <c r="F10" s="7"/>
      <c r="G10" s="7">
        <v>5</v>
      </c>
      <c r="H10" s="7" t="s">
        <v>272</v>
      </c>
      <c r="I10" s="7" t="s">
        <v>273</v>
      </c>
    </row>
    <row r="11" ht="84" spans="1:9">
      <c r="A11" s="7">
        <v>6</v>
      </c>
      <c r="B11" s="7"/>
      <c r="C11" s="13" t="s">
        <v>274</v>
      </c>
      <c r="D11" s="7">
        <v>9</v>
      </c>
      <c r="E11" s="7">
        <v>9</v>
      </c>
      <c r="F11" s="7"/>
      <c r="G11" s="7">
        <v>7.5</v>
      </c>
      <c r="H11" s="15" t="s">
        <v>326</v>
      </c>
      <c r="I11" s="7" t="s">
        <v>273</v>
      </c>
    </row>
    <row r="12" ht="63" customHeight="1" spans="1:9">
      <c r="A12" s="7">
        <v>7</v>
      </c>
      <c r="B12" s="7"/>
      <c r="C12" s="13" t="s">
        <v>277</v>
      </c>
      <c r="D12" s="7">
        <v>6</v>
      </c>
      <c r="E12" s="7">
        <v>0</v>
      </c>
      <c r="F12" s="7" t="s">
        <v>330</v>
      </c>
      <c r="G12" s="7">
        <v>0</v>
      </c>
      <c r="H12" s="7" t="s">
        <v>331</v>
      </c>
      <c r="I12" s="7" t="s">
        <v>273</v>
      </c>
    </row>
    <row r="13" ht="53" customHeight="1" spans="1:9">
      <c r="A13" s="7">
        <v>8</v>
      </c>
      <c r="B13" s="7" t="s">
        <v>87</v>
      </c>
      <c r="C13" s="11" t="s">
        <v>279</v>
      </c>
      <c r="D13" s="7">
        <v>15</v>
      </c>
      <c r="E13" s="7">
        <v>15</v>
      </c>
      <c r="F13" s="7"/>
      <c r="G13" s="7">
        <v>15</v>
      </c>
      <c r="H13" s="7"/>
      <c r="I13" s="7" t="s">
        <v>264</v>
      </c>
    </row>
    <row r="14" ht="51" customHeight="1" spans="1:9">
      <c r="A14" s="7">
        <v>9</v>
      </c>
      <c r="B14" s="7" t="s">
        <v>281</v>
      </c>
      <c r="C14" s="11" t="s">
        <v>282</v>
      </c>
      <c r="D14" s="7">
        <v>10</v>
      </c>
      <c r="E14" s="7">
        <v>10</v>
      </c>
      <c r="F14" s="7"/>
      <c r="G14" s="7">
        <v>7</v>
      </c>
      <c r="H14" s="7" t="s">
        <v>332</v>
      </c>
      <c r="I14" s="7" t="s">
        <v>284</v>
      </c>
    </row>
    <row r="15" ht="72" customHeight="1" spans="1:9">
      <c r="A15" s="7">
        <v>10</v>
      </c>
      <c r="B15" s="7" t="s">
        <v>89</v>
      </c>
      <c r="C15" s="11" t="s">
        <v>285</v>
      </c>
      <c r="D15" s="7">
        <v>20</v>
      </c>
      <c r="E15" s="7">
        <v>15</v>
      </c>
      <c r="F15" s="7"/>
      <c r="G15" s="16">
        <v>17</v>
      </c>
      <c r="H15" s="7"/>
      <c r="I15" s="7" t="s">
        <v>273</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附件4</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1</cp:lastModifiedBy>
  <dcterms:created xsi:type="dcterms:W3CDTF">2020-02-27T06:52:00Z</dcterms:created>
  <cp:lastPrinted>2020-03-18T06:07:00Z</cp:lastPrinted>
  <dcterms:modified xsi:type="dcterms:W3CDTF">2023-02-15T03:25:13Z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ies>
</file>